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C:\Users\sarelk\Documents\משרד התרבות\מינהל תרבות\לא לדאוגוסט\"/>
    </mc:Choice>
  </mc:AlternateContent>
  <bookViews>
    <workbookView xWindow="0" yWindow="0" windowWidth="23040" windowHeight="9420"/>
  </bookViews>
  <sheets>
    <sheet name="תנאי סף" sheetId="1" r:id="rId1"/>
    <sheet name="איכות" sheetId="2" r:id="rId2"/>
    <sheet name="תכנית מוצעת" sheetId="9" r:id="rId3"/>
    <sheet name="מחיר" sheetId="3" state="hidden" r:id="rId4"/>
    <sheet name="סיכום" sheetId="10" r:id="rId5"/>
  </sheets>
  <definedNames>
    <definedName name="_Ref312343192" localSheetId="0">'תנאי סף'!$C$28</definedName>
    <definedName name="_Ref381015046" localSheetId="0">'תנאי סף'!#REF!</definedName>
    <definedName name="_Ref381020389" localSheetId="0">'תנאי סף'!$C$37</definedName>
    <definedName name="_Ref404259197" localSheetId="0">'תנאי סף'!#REF!</definedName>
    <definedName name="_Ref476044578" localSheetId="0">'תנאי סף'!$C$18</definedName>
    <definedName name="_Ref484943746" localSheetId="0">'תנאי סף'!$C$16</definedName>
    <definedName name="_Ref535161705" localSheetId="0">'תנאי סף'!$C$19</definedName>
    <definedName name="_Ref535329957" localSheetId="2">'תכנית מוצעת'!#REF!</definedName>
  </definedNames>
  <calcPr calcId="152511"/>
</workbook>
</file>

<file path=xl/calcChain.xml><?xml version="1.0" encoding="utf-8"?>
<calcChain xmlns="http://schemas.openxmlformats.org/spreadsheetml/2006/main">
  <c r="E9" i="9" l="1"/>
  <c r="D10" i="2"/>
  <c r="F15" i="2" l="1"/>
  <c r="H15" i="2"/>
  <c r="J15" i="2"/>
  <c r="C6" i="3" l="1"/>
  <c r="D6" i="3"/>
  <c r="B6" i="3"/>
  <c r="D5" i="10" l="1"/>
  <c r="B6" i="10"/>
  <c r="E2" i="10"/>
  <c r="D2" i="10"/>
  <c r="C2" i="10"/>
  <c r="E1" i="10"/>
  <c r="D1" i="10"/>
  <c r="C1" i="10"/>
  <c r="E5" i="10"/>
  <c r="C5" i="10"/>
  <c r="C5" i="3"/>
  <c r="D5" i="3"/>
  <c r="B5" i="3"/>
  <c r="C2" i="3"/>
  <c r="D2" i="3"/>
  <c r="B2" i="3"/>
  <c r="C1" i="3"/>
  <c r="D1" i="3"/>
  <c r="B1" i="3"/>
  <c r="J2" i="9"/>
  <c r="H2" i="9"/>
  <c r="F2" i="9"/>
  <c r="J1" i="9"/>
  <c r="H1" i="9"/>
  <c r="F1" i="9"/>
  <c r="I1" i="2"/>
  <c r="G1" i="2"/>
  <c r="E1" i="2"/>
  <c r="D42" i="1"/>
  <c r="E9" i="1"/>
  <c r="F9" i="1"/>
  <c r="D9" i="1"/>
  <c r="D24" i="1" l="1"/>
  <c r="F24" i="1"/>
  <c r="E24" i="1"/>
  <c r="H9" i="9" l="1"/>
  <c r="J9" i="9"/>
  <c r="F9" i="9"/>
  <c r="G10" i="2" l="1"/>
  <c r="G15" i="2" s="1"/>
  <c r="I10" i="2"/>
  <c r="I15" i="2" s="1"/>
  <c r="E4" i="10" l="1"/>
  <c r="E6" i="10" s="1"/>
  <c r="D4" i="10"/>
  <c r="D6" i="10" s="1"/>
  <c r="I12" i="2"/>
  <c r="G12" i="2"/>
  <c r="I11" i="2"/>
  <c r="G11" i="2"/>
  <c r="E10" i="2"/>
  <c r="E15" i="2" s="1"/>
  <c r="C4" i="10" l="1"/>
  <c r="C6" i="10" s="1"/>
  <c r="C7" i="10" s="1"/>
  <c r="E11" i="2"/>
  <c r="E12" i="2"/>
  <c r="I2" i="2"/>
  <c r="G2" i="2"/>
  <c r="E7" i="10" l="1"/>
  <c r="D7" i="10"/>
  <c r="E2" i="2"/>
</calcChain>
</file>

<file path=xl/comments1.xml><?xml version="1.0" encoding="utf-8"?>
<comments xmlns="http://schemas.openxmlformats.org/spreadsheetml/2006/main">
  <authors>
    <author>Sarel Kadosh</author>
  </authors>
  <commentList>
    <comment ref="F16" authorId="0" shapeId="0">
      <text>
        <r>
          <rPr>
            <b/>
            <sz val="9"/>
            <color indexed="81"/>
            <rFont val="Tahoma"/>
            <family val="2"/>
          </rPr>
          <t>Sarel Kadosh:</t>
        </r>
        <r>
          <rPr>
            <sz val="9"/>
            <color indexed="81"/>
            <rFont val="Tahoma"/>
            <family val="2"/>
          </rPr>
          <t xml:space="preserve">
הוצגו אירועים נוספים העומדים גם הם בתנאי הסף</t>
        </r>
      </text>
    </comment>
    <comment ref="F18" authorId="0" shapeId="0">
      <text>
        <r>
          <rPr>
            <b/>
            <sz val="9"/>
            <color indexed="81"/>
            <rFont val="Tahoma"/>
            <charset val="177"/>
          </rPr>
          <t>Sarel Kadosh:</t>
        </r>
        <r>
          <rPr>
            <sz val="9"/>
            <color indexed="81"/>
            <rFont val="Tahoma"/>
            <charset val="177"/>
          </rPr>
          <t xml:space="preserve">
דוגמאות:
אירוע בבתי כנסת בירושלים, גבעתיים, עפולה ונתיבות.
שירה על הבר ברמת השרון, עזוז, משגב, עכו, חיפה, שדרות, בנימינה ותקוע.</t>
        </r>
      </text>
    </comment>
    <comment ref="D21" authorId="0" shapeId="0">
      <text>
        <r>
          <rPr>
            <b/>
            <sz val="9"/>
            <color indexed="81"/>
            <rFont val="Tahoma"/>
            <family val="2"/>
          </rPr>
          <t>Sarel Kadosh:</t>
        </r>
        <r>
          <rPr>
            <sz val="9"/>
            <color indexed="81"/>
            <rFont val="Tahoma"/>
            <family val="2"/>
          </rPr>
          <t xml:space="preserve">
הוצגו אירועים נוספים העומדים גם הם בתנאי הסף</t>
        </r>
      </text>
    </comment>
    <comment ref="E21" authorId="0" shapeId="0">
      <text>
        <r>
          <rPr>
            <b/>
            <sz val="9"/>
            <color indexed="81"/>
            <rFont val="Tahoma"/>
            <family val="2"/>
          </rPr>
          <t>Sarel Kadosh:</t>
        </r>
        <r>
          <rPr>
            <sz val="9"/>
            <color indexed="81"/>
            <rFont val="Tahoma"/>
            <family val="2"/>
          </rPr>
          <t xml:space="preserve">
הוצגו אירועים נוספים העומדים גם הם בתנאי הסף</t>
        </r>
      </text>
    </comment>
    <comment ref="F21" authorId="0" shapeId="0">
      <text>
        <r>
          <rPr>
            <b/>
            <sz val="9"/>
            <color indexed="81"/>
            <rFont val="Tahoma"/>
            <family val="2"/>
          </rPr>
          <t>Sarel Kadosh:</t>
        </r>
        <r>
          <rPr>
            <sz val="9"/>
            <color indexed="81"/>
            <rFont val="Tahoma"/>
            <family val="2"/>
          </rPr>
          <t xml:space="preserve">
הוצגו אירועים נוספים העומדים גם הם בתנאי הסף</t>
        </r>
      </text>
    </comment>
    <comment ref="F23" authorId="0" shapeId="0">
      <text>
        <r>
          <rPr>
            <b/>
            <sz val="9"/>
            <color indexed="81"/>
            <rFont val="Tahoma"/>
            <charset val="177"/>
          </rPr>
          <t>Sarel Kadosh:</t>
        </r>
        <r>
          <rPr>
            <sz val="9"/>
            <color indexed="81"/>
            <rFont val="Tahoma"/>
            <charset val="177"/>
          </rPr>
          <t xml:space="preserve">
דוגמאות:
אירוע בבתי כנסת בירושלים, גבעתיים, עפולה ונתיבות.
שירה על הבר ברמת השרון, עזוז, משגב, עכו, חיפה, שדרות, בנימינה ותקוע.</t>
        </r>
      </text>
    </comment>
  </commentList>
</comments>
</file>

<file path=xl/sharedStrings.xml><?xml version="1.0" encoding="utf-8"?>
<sst xmlns="http://schemas.openxmlformats.org/spreadsheetml/2006/main" count="147" uniqueCount="131">
  <si>
    <t>שם המציע:</t>
  </si>
  <si>
    <t>שם איש הקשר:</t>
  </si>
  <si>
    <t>טלפון:</t>
  </si>
  <si>
    <t>מס' סעיף</t>
  </si>
  <si>
    <t>תנאי סף מנהליים</t>
  </si>
  <si>
    <t>תנאי סף מקצועיים</t>
  </si>
  <si>
    <t>הנבדק</t>
  </si>
  <si>
    <t>המציע</t>
  </si>
  <si>
    <t>ניקוד</t>
  </si>
  <si>
    <t>ציון איכות</t>
  </si>
  <si>
    <t>ציון מחיר</t>
  </si>
  <si>
    <t>דירוג המציעים</t>
  </si>
  <si>
    <t>אין מניעה, לפי כל דין ו/או הסכם שהמציע צד לו, להשתתפותו של המציע במכרז ואין, לפי שיקול דעתו הבלעדי והמוחלט של המזמין, אפשרות כלשהי לקיומו של ניגוד עניינים, ישיר או עקיף, בין ענייני המציע ו/או בעלי השליטה בו ו/או נושאי המשרה שלו ו/או הפועלים מטעמו, לבין ענייני המזמין ו/או מתן השירותים.</t>
  </si>
  <si>
    <t>סף איכות:</t>
  </si>
  <si>
    <t>ציון איכות:</t>
  </si>
  <si>
    <t>המציע עומד בדרישות תקנה 6(א) לתקנות חובת המכרזים, התשנ"ג- 1993 ובכלל זה מחזיק בכל האישורים הנדרשים לפי חוק עסקאות גופים ציבוריים, התשל"ו- 1976 (אכיפת ניהול חשבונות ותשלום חובות מס), כשהם תקפים.</t>
  </si>
  <si>
    <t>מס' הצעה:</t>
  </si>
  <si>
    <t>סעיף:</t>
  </si>
  <si>
    <t xml:space="preserve">המציע </t>
  </si>
  <si>
    <t>מס' מציע:</t>
  </si>
  <si>
    <t>ניקוד לציון האיכות:</t>
  </si>
  <si>
    <t>הגורם הנבחן:</t>
  </si>
  <si>
    <t>כן</t>
  </si>
  <si>
    <t>לא</t>
  </si>
  <si>
    <t>נימוק</t>
  </si>
  <si>
    <t>מציע שהוא "עסק בשליטת אישה" ומעוניין כי תינתן לו העדפה בשל עובדה זו יצרף להצעתו אישור ותצהיר. בסעיף זה, משמעות כל המונחים לרבות "אישור" ו"תצהיר" הוא כמשמעותם בסעיף 2 ב' לחוק חובת המכרזים, התשנ"ב-1992.</t>
  </si>
  <si>
    <t>סעיף</t>
  </si>
  <si>
    <t>ציון</t>
  </si>
  <si>
    <t>פירוט:</t>
  </si>
  <si>
    <t>ח.פ./ת"ז:</t>
  </si>
  <si>
    <t>כתובת דוא"ל:</t>
  </si>
  <si>
    <t>תיאור הרכיב</t>
  </si>
  <si>
    <t>המציע הינו גוף משפטי מאוגד הרשום ברשם רשמי ו/או עוסק מורשה.</t>
  </si>
  <si>
    <t>תיאור הסעיף</t>
  </si>
  <si>
    <t xml:space="preserve">מסמכי המכרז כשהם חתומים. יש לחתום על כל מסמכי המכרז והחוזה בראשי תיבות בתחתית כל עמוד כהוכחה לקריאת המסמכים והבנתם. בנוסף, טופס הגשת ההצעה (נספח ב'1)  והחוזה (נספח ג') ייחתמו גם ע"י מורשי חתימה מטעם המציע, בצירוף חותמת רשמית של המציע. </t>
  </si>
  <si>
    <t xml:space="preserve">איכות התכנית המוצעת (על פי התכנית הטכנית המוצעת- נספח ב'4)
</t>
  </si>
  <si>
    <t>סעיף משנה:</t>
  </si>
  <si>
    <t>נושא:</t>
  </si>
  <si>
    <t>מציע</t>
  </si>
  <si>
    <t>6.1.1</t>
  </si>
  <si>
    <t>6.1.2</t>
  </si>
  <si>
    <t>6.1.3</t>
  </si>
  <si>
    <t>6.1.4</t>
  </si>
  <si>
    <t>6.1.5</t>
  </si>
  <si>
    <t>אישור עו"ד או רו"ח על היות החתומים בשמו על מסמכי המכרז רשאים לחייב את המציע בחתימתם.</t>
  </si>
  <si>
    <t>6.2.1</t>
  </si>
  <si>
    <t>6.2.2</t>
  </si>
  <si>
    <t>מנהל אומנותי</t>
  </si>
  <si>
    <t>תצהיר בדבר היעדר הרשעות לפי חוק עובדים זרים וחוק שכר מינימום חתום ע"י עו"ד (נספח ב'5).</t>
  </si>
  <si>
    <t>התחייבות ואישור המציע לקיום החקיקה בתחום העסקת עובדים חתומה ע"י עו"ד (נספח ב'6).</t>
  </si>
  <si>
    <t>התחייבות לשמירת סודיות ולמניעת ניגוד עניינים (נספח ב'7).</t>
  </si>
  <si>
    <t xml:space="preserve">הצהרה על שימוש בתוכנות מקוריות (נספח ב'8). </t>
  </si>
  <si>
    <t>בהתאם לתכנית העבודה המוצעת לפרויקט כאמור לעיל, על המציעים לצרך להצעתם לוח גאנט מלא לפרויקט, מתחילתו – תחילת ההכנות הלוגיסטיות והעבודה האמנותית – וכלה בסיום האירוע החותם את הפרויקט. יש לפרט במסגרת זו את התאריכים המוצעים לקיום האירועים ומיקומו המוצע של כל אירוע.</t>
  </si>
  <si>
    <t>עומד בכל תנאי הסף</t>
  </si>
  <si>
    <t>הוגשו כל המסמכים הנדרשים</t>
  </si>
  <si>
    <t>נסיון המנהל האומנתי</t>
  </si>
  <si>
    <t>10.6.3.1</t>
  </si>
  <si>
    <t>התרשמות מהתכנית המוצעת</t>
  </si>
  <si>
    <t>הצגת קונספט ותכנית עבודה מפורטת</t>
  </si>
  <si>
    <t>פירוט</t>
  </si>
  <si>
    <t xml:space="preserve">אחוז עמלה מוצע מתוך עלות האירוע הכוללת </t>
  </si>
  <si>
    <t>ציון מחיר מנורמל</t>
  </si>
  <si>
    <t>ההצעה בטווח</t>
  </si>
  <si>
    <t>שם המציע</t>
  </si>
  <si>
    <t>משקל</t>
  </si>
  <si>
    <t>סה"כ ניקוד</t>
  </si>
  <si>
    <t>אם המציע הוא תאגיד - במועד הגשת ההצעה המציע אינו בעל חובות אגרה שנתית לרשות התאגידים בגין שנת 2018 או מוקדם מכך. כמו כן, אינו מוגדר כ"חברה מפרה" ו/או לא נשלחה אליו התראה על היותו "חברה מפרה" כאמור בסעיף 362א' לחוק החברות, התשנ"ט 1999.</t>
  </si>
  <si>
    <t>האירוע התקיים במשך שני ימי פעילות רצופים לכל הפחות.</t>
  </si>
  <si>
    <t>נסיון מנהל ההפקה</t>
  </si>
  <si>
    <t xml:space="preserve"> ערבות הצעה - על המציע לצרף להצעתו ערבות בנקאית לא צמודה, בלתי-מותנית וברת חילוט על סך של 50,000 ₪ (חמישים אלף שקלים) על-פי הנוסח האמור בנספח ב'10. </t>
  </si>
  <si>
    <t>6.1</t>
  </si>
  <si>
    <t>6.2</t>
  </si>
  <si>
    <t>6.2.1.1</t>
  </si>
  <si>
    <t>6.2.1.2</t>
  </si>
  <si>
    <t>6.2.1.3</t>
  </si>
  <si>
    <t>7.1.1</t>
  </si>
  <si>
    <t>7.1.2</t>
  </si>
  <si>
    <t>7.1.3</t>
  </si>
  <si>
    <t>7.1.4</t>
  </si>
  <si>
    <t>7.1.5</t>
  </si>
  <si>
    <t>7.1.6</t>
  </si>
  <si>
    <t>7.1.7</t>
  </si>
  <si>
    <t>חוברת הצעה מלאה וחתומה כנדרש בסעיף 8.1 להלן.</t>
  </si>
  <si>
    <t>אם המציע הוא תאגיד - יצרף נסח חברה/שותפות עדכני מרשות התאגידים, לצורך הוכחת עמידה בתנאי הסף שבסעיף 6.1.4</t>
  </si>
  <si>
    <t>ערבות בנקאית להבטחת קיום תנאי המכרז, לצורך הוכחת עמידה בתנאי הסף המפורט בסעיף ‎6.1.5 לעיל.</t>
  </si>
  <si>
    <t xml:space="preserve">העתק תעודת עוסק מורשה והעתק של תעודת התאגדות (לפי העניין וסוג התאגדותו המשפטית של המציע) מאושר/ים על ידי עו"ד, לצורך הוכחת העמידה בתנאי הסף שבסעיף ‎6.1.4 לעיל. אם המציע הוא עמותה, עליו להעביר אישור ניהול תקין מטעם רשם העמותות, תקף למועד הגשת ההצעה. </t>
  </si>
  <si>
    <t>7.1.8</t>
  </si>
  <si>
    <t>7.1.9</t>
  </si>
  <si>
    <t>7.1.10</t>
  </si>
  <si>
    <t>7.1.11</t>
  </si>
  <si>
    <t>7.1.12</t>
  </si>
  <si>
    <t>7.1.13</t>
  </si>
  <si>
    <t>7.1. מסמכים מנהליים</t>
  </si>
  <si>
    <t xml:space="preserve">אישור לפי חוק עסקאות גופים ציבוריים, בדבר ניהול פנקסי חשבונות ורשומות, כשהוא תקף, להוכחת העמידה בתנאי הסף שבסעיף ‎6.1.2 לעיל. </t>
  </si>
  <si>
    <t>רשימת הפרטים בהצעת המציע, שהמציע מעוניין שיהיו חסויים במידה והוא יזכה. עפ"י האמור בסעיף ‎19.2 לפרק זה. במידה והמציע מבקש להשאיר מידע חסוי, עליו לצרף עותק נוסף של ההצעה, בו מידע זה מושחר.</t>
  </si>
  <si>
    <t>7.2 מסמכים ייחודיים למכרז</t>
  </si>
  <si>
    <t>7.2.2</t>
  </si>
  <si>
    <t>7.2.3</t>
  </si>
  <si>
    <t>7.2.1</t>
  </si>
  <si>
    <t>10.6.1.1</t>
  </si>
  <si>
    <t>10.6.1.2</t>
  </si>
  <si>
    <t>10.6.2.1</t>
  </si>
  <si>
    <t>עבור כל אירוע תרבותי שניהל המנהל האמנותי המוצע כלל תכנית המותאמת למשפחות בהרכב גילאים מגוון, מעבר לנדרש בתנאי הסף, יקבל המציע 2 נק' עד למקסימום של 10 נק' עבור חמישה אירועים נוספים.</t>
  </si>
  <si>
    <t>10.6.2.2</t>
  </si>
  <si>
    <t>10.6.3</t>
  </si>
  <si>
    <t>בסעיף זה תיבחן תכנית העבודה המוצעת לפרויקט, תכנית ההפקה מלאה, והתכנית הלוגיסטית ואמנותית המלאה ליישום הקונספט המוצע, כמפורט בסעיף ‎6.2.2 לעיל. הניקוד יינתן על בסיס הפרמטרים בלשונית "התכנית המוצעת".</t>
  </si>
  <si>
    <t>א.  הצגת קונספט ותכנית עבודה מפורטת</t>
  </si>
  <si>
    <t xml:space="preserve">ב. הצגת לוח הזמנים וגאנט מפורט לביצוע ההפקה  </t>
  </si>
  <si>
    <t>מיקום האירועים</t>
  </si>
  <si>
    <r>
      <t>התאמת הקונפסט המוצע</t>
    </r>
    <r>
      <rPr>
        <sz val="12"/>
        <color theme="1"/>
        <rFont val="David"/>
        <family val="2"/>
      </rPr>
      <t xml:space="preserve"> </t>
    </r>
  </si>
  <si>
    <t>המשרד יבחן את סבירות לוח הזמנים, התאמתו לקהלי היעד ולמקומות בהם יתקיימו האירועים, הלימה למורכבות הפרויקט והקצאת המשאבים הנדרשים מטעם המציע.</t>
  </si>
  <si>
    <t xml:space="preserve">סף איכות לשיקול דעת: </t>
  </si>
  <si>
    <t>המציע ו/או מנהל ההפקה מטעמו הינו בעל ניסיון בהפקה/ניהול הפקה של אירוע תרבות אחד, שהתקיים במהלך שלוש השנים האחרונות (2016-2018) ובלבד שהאירוע עמד בתנאים המצטברים הבאים:</t>
  </si>
  <si>
    <t>אירוע שהתקיים תחת כיפת השמיים ומספר המשתתפים בו לא פחת מ-5,000 איש</t>
  </si>
  <si>
    <r>
      <rPr>
        <sz val="12"/>
        <color theme="1"/>
        <rFont val="David"/>
        <family val="2"/>
      </rPr>
      <t xml:space="preserve">אירוע בהיקף כספי של </t>
    </r>
    <r>
      <rPr>
        <b/>
        <sz val="12"/>
        <color theme="1"/>
        <rFont val="David"/>
        <family val="2"/>
      </rPr>
      <t>4 מיליון ₪</t>
    </r>
    <r>
      <rPr>
        <sz val="12"/>
        <color theme="1"/>
        <rFont val="David"/>
        <family val="2"/>
      </rPr>
      <t xml:space="preserve"> כולל מע"מ לפחות; </t>
    </r>
  </si>
  <si>
    <t xml:space="preserve"> המציע מעסיק באופן ישיר ורציף בשנתיים האחרונות (2017-2018) לפחות 5 עובדים המועסקים כמפיקים ו/או מנהלי שטח.</t>
  </si>
  <si>
    <t>6.2.3.1</t>
  </si>
  <si>
    <t>6.2.3.2</t>
  </si>
  <si>
    <t>6.2.3.3</t>
  </si>
  <si>
    <t>בשלוש השנים האחרונות, שימש המנהל האמנותי המוצע כמנהל אמנותי של לפחות שני אירועי תרבות כהגדרתם בסעיף ‎2.1, מהם לפחות אירוע אחד אשר כלל תכנית המותאמת למשפחות בהרכב גילאים מגוון.</t>
  </si>
  <si>
    <t>בעל ותק של לפחות 5 שנים לפחות בניהול אמנותי של אירועים.</t>
  </si>
  <si>
    <t>בשלוש השנים האחרונות (2016-2018), ניהל אירוע אחד לפחות תחת כיפת השמיים בהשתתפות 5,000 איש לפחות.</t>
  </si>
  <si>
    <t xml:space="preserve"> תכנית עבודה לפרויקט </t>
  </si>
  <si>
    <t>פרטים אודות ניסיונם של המציע ושל אנשי הצוות המוצעים מטעמו: מנהל ההפקה  והמנהל האמנותי, כנדרש בסעיפים ‎6.2.1.1 - ‎6.2.3 לעיל. הניסיון הנדרש עפ"י סעיף זה יפורט ברשימה כרונולוגית מלאה של העבודות שבוצעו במהלך שנות הניסיון, כולל רשימת הלקוחות שקיבלו שירות זה או דומה לו מהמציע ו/או מבעלי התפקידים המוצעים, תוך ציון שם הלקוח, שם איש הקשר ומספר הטלפון שלו (נספח ב'2, ב'3 ).</t>
  </si>
  <si>
    <t xml:space="preserve"> פריסה ארצית: על כל אירוע תרבות נוסף (מעבר לאירוע הנדרש בתנאי הסף ‎6.2.1) שהתקיים בפריסה ארצית, יקבל המציע 4 נקודות.
אירועים מקבילים: עבור כל אירוע תרבות שהתקיים בלפחות 2 אתרים במקביל, כאשר כל אירוע התקיים באזור גאוגרפי אחר – יקבל המציע 1 נקודה. 
בסעיף זה ייבחנו עד 2 אירועים – ניקוד מקסימלי בסעיף זה - 10 נק'.
</t>
  </si>
  <si>
    <t>10.6.1.3</t>
  </si>
  <si>
    <t>אירוע תרבות מותאם לכל המשפחה (כהגדרותו בסעיף 2.10): עבור כל אירוע כאמור, יקבל המציע 2 נקודות נוספות.
בסעיף זה ייבחנו עד 5 אירועים – ניקוד מקסימלי בסעיף זה - 10 נק'.</t>
  </si>
  <si>
    <t xml:space="preserve">משך פעילות: על כל אירוע שהתקיים במשך 3 ימים ומעלה, יקבל המציע חמש נקודות
</t>
  </si>
  <si>
    <t>עבור כל אירוע תרבותי שניהל המנהל האמנותי המוצע, מעבר לנדרש בתנאי הסף, יקבל המציע 2 נק' עד למקסימום של 20 נק' עבור עשרה אירועים נוספים.</t>
  </si>
  <si>
    <t>10.6.3.2</t>
  </si>
  <si>
    <t>קונספט ותכנית מוצעת לאירוע 'כתר המזרח'</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</si>
</sst>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4" formatCode="_ &quot;₪&quot;\ * #,##0.00_ ;_ &quot;₪&quot;\ * \-#,##0.00_ ;_ &quot;₪&quot;\ * &quot;-&quot;??_ ;_ @_ "/>
    <numFmt numFmtId="164" formatCode="0.0"/>
  </numFmts>
  <fonts count="22" x14ac:knownFonts="1">
    <font>
      <sz val="11"/>
      <color theme="1"/>
      <name val="Arial"/>
      <family val="2"/>
      <charset val="177"/>
      <scheme val="minor"/>
    </font>
    <font>
      <u/>
      <sz val="11"/>
      <color theme="10"/>
      <name val="Arial"/>
      <family val="2"/>
      <charset val="177"/>
      <scheme val="minor"/>
    </font>
    <font>
      <sz val="11"/>
      <color theme="1"/>
      <name val="Arial"/>
      <family val="2"/>
      <charset val="177"/>
      <scheme val="minor"/>
    </font>
    <font>
      <b/>
      <sz val="12"/>
      <color theme="1"/>
      <name val="David"/>
      <family val="2"/>
    </font>
    <font>
      <sz val="12"/>
      <color theme="1"/>
      <name val="David"/>
      <family val="2"/>
    </font>
    <font>
      <b/>
      <sz val="12"/>
      <name val="David"/>
      <family val="2"/>
    </font>
    <font>
      <sz val="12"/>
      <name val="David"/>
      <family val="2"/>
    </font>
    <font>
      <b/>
      <sz val="12"/>
      <color theme="0"/>
      <name val="David"/>
      <family val="2"/>
    </font>
    <font>
      <b/>
      <sz val="12"/>
      <color theme="4" tint="0.79998168889431442"/>
      <name val="David"/>
      <family val="2"/>
    </font>
    <font>
      <b/>
      <sz val="10"/>
      <name val="David"/>
      <family val="2"/>
    </font>
    <font>
      <b/>
      <sz val="15"/>
      <color theme="1"/>
      <name val="Times New Roman"/>
      <family val="1"/>
      <scheme val="major"/>
    </font>
    <font>
      <b/>
      <sz val="13"/>
      <color theme="1"/>
      <name val="Times New Roman"/>
      <family val="1"/>
      <scheme val="major"/>
    </font>
    <font>
      <sz val="9"/>
      <color indexed="81"/>
      <name val="Tahoma"/>
      <charset val="177"/>
    </font>
    <font>
      <b/>
      <sz val="9"/>
      <color indexed="81"/>
      <name val="Tahoma"/>
      <charset val="177"/>
    </font>
    <font>
      <b/>
      <sz val="14"/>
      <color rgb="FFFF0000"/>
      <name val="David"/>
      <family val="2"/>
    </font>
    <font>
      <sz val="9"/>
      <color indexed="81"/>
      <name val="Tahoma"/>
      <family val="2"/>
    </font>
    <font>
      <b/>
      <sz val="9"/>
      <color indexed="81"/>
      <name val="Tahoma"/>
      <family val="2"/>
    </font>
    <font>
      <b/>
      <sz val="14"/>
      <color theme="1"/>
      <name val="David"/>
      <family val="2"/>
    </font>
    <font>
      <b/>
      <sz val="14"/>
      <name val="David"/>
      <family val="2"/>
    </font>
    <font>
      <b/>
      <sz val="16"/>
      <color theme="1"/>
      <name val="David"/>
      <family val="2"/>
    </font>
    <font>
      <b/>
      <sz val="16"/>
      <color theme="0"/>
      <name val="David"/>
      <family val="2"/>
    </font>
    <font>
      <b/>
      <sz val="16"/>
      <name val="David"/>
      <family val="2"/>
    </font>
  </fonts>
  <fills count="22">
    <fill>
      <patternFill patternType="none"/>
    </fill>
    <fill>
      <patternFill patternType="gray125"/>
    </fill>
    <fill>
      <patternFill patternType="solid">
        <fgColor theme="6" tint="0.79998168889431442"/>
        <bgColor indexed="64"/>
      </patternFill>
    </fill>
    <fill>
      <patternFill patternType="solid">
        <fgColor theme="4" tint="0.79998168889431442"/>
        <bgColor indexed="64"/>
      </patternFill>
    </fill>
    <fill>
      <patternFill patternType="solid">
        <fgColor theme="0"/>
        <bgColor indexed="64"/>
      </patternFill>
    </fill>
    <fill>
      <patternFill patternType="solid">
        <fgColor theme="0" tint="-4.9989318521683403E-2"/>
        <bgColor indexed="64"/>
      </patternFill>
    </fill>
    <fill>
      <patternFill patternType="solid">
        <fgColor rgb="FFEBFEFF"/>
        <bgColor indexed="64"/>
      </patternFill>
    </fill>
    <fill>
      <patternFill patternType="solid">
        <fgColor theme="8" tint="0.59999389629810485"/>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2" tint="-0.749992370372631"/>
        <bgColor indexed="64"/>
      </patternFill>
    </fill>
    <fill>
      <patternFill patternType="solid">
        <fgColor theme="2" tint="-0.249977111117893"/>
        <bgColor indexed="64"/>
      </patternFill>
    </fill>
    <fill>
      <patternFill patternType="solid">
        <fgColor theme="9" tint="0.59999389629810485"/>
        <bgColor indexed="64"/>
      </patternFill>
    </fill>
    <fill>
      <patternFill patternType="solid">
        <fgColor theme="6" tint="0.59999389629810485"/>
        <bgColor indexed="64"/>
      </patternFill>
    </fill>
    <fill>
      <patternFill patternType="solid">
        <fgColor theme="1" tint="0.249977111117893"/>
        <bgColor indexed="64"/>
      </patternFill>
    </fill>
    <fill>
      <patternFill patternType="solid">
        <fgColor rgb="FFFFFF00"/>
        <bgColor indexed="64"/>
      </patternFill>
    </fill>
    <fill>
      <patternFill patternType="solid">
        <fgColor theme="8" tint="0.39997558519241921"/>
        <bgColor indexed="64"/>
      </patternFill>
    </fill>
    <fill>
      <patternFill patternType="solid">
        <fgColor theme="4" tint="0.59999389629810485"/>
        <bgColor indexed="64"/>
      </patternFill>
    </fill>
    <fill>
      <patternFill patternType="solid">
        <fgColor theme="7" tint="0.79998168889431442"/>
        <bgColor indexed="64"/>
      </patternFill>
    </fill>
    <fill>
      <patternFill patternType="solid">
        <fgColor theme="8" tint="-0.249977111117893"/>
        <bgColor indexed="64"/>
      </patternFill>
    </fill>
    <fill>
      <patternFill patternType="solid">
        <fgColor theme="6" tint="-0.249977111117893"/>
        <bgColor theme="8" tint="0.79998168889431442"/>
      </patternFill>
    </fill>
    <fill>
      <patternFill patternType="solid">
        <fgColor theme="7"/>
        <bgColor indexed="64"/>
      </patternFill>
    </fill>
  </fills>
  <borders count="65">
    <border>
      <left/>
      <right/>
      <top/>
      <bottom/>
      <diagonal/>
    </border>
    <border>
      <left style="medium">
        <color indexed="64"/>
      </left>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right style="medium">
        <color indexed="64"/>
      </right>
      <top style="thin">
        <color indexed="64"/>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right/>
      <top style="medium">
        <color indexed="64"/>
      </top>
      <bottom/>
      <diagonal/>
    </border>
    <border>
      <left style="medium">
        <color indexed="64"/>
      </left>
      <right/>
      <top/>
      <bottom/>
      <diagonal/>
    </border>
    <border>
      <left/>
      <right style="medium">
        <color indexed="64"/>
      </right>
      <top style="medium">
        <color indexed="64"/>
      </top>
      <bottom style="medium">
        <color indexed="64"/>
      </bottom>
      <diagonal/>
    </border>
    <border>
      <left/>
      <right/>
      <top/>
      <bottom style="medium">
        <color indexed="64"/>
      </bottom>
      <diagonal/>
    </border>
    <border>
      <left/>
      <right/>
      <top style="medium">
        <color indexed="64"/>
      </top>
      <bottom style="thin">
        <color indexed="64"/>
      </bottom>
      <diagonal/>
    </border>
    <border>
      <left/>
      <right/>
      <top style="thin">
        <color indexed="64"/>
      </top>
      <bottom style="medium">
        <color indexed="64"/>
      </bottom>
      <diagonal/>
    </border>
    <border>
      <left/>
      <right/>
      <top style="thin">
        <color indexed="64"/>
      </top>
      <bottom style="thin">
        <color indexed="64"/>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right style="medium">
        <color indexed="64"/>
      </right>
      <top/>
      <bottom style="thin">
        <color indexed="64"/>
      </bottom>
      <diagonal/>
    </border>
    <border>
      <left style="medium">
        <color indexed="64"/>
      </left>
      <right style="thin">
        <color indexed="64"/>
      </right>
      <top/>
      <bottom style="medium">
        <color indexed="64"/>
      </bottom>
      <diagonal/>
    </border>
    <border>
      <left/>
      <right/>
      <top/>
      <bottom style="thin">
        <color indexed="64"/>
      </bottom>
      <diagonal/>
    </border>
    <border>
      <left style="medium">
        <color indexed="64"/>
      </left>
      <right style="thin">
        <color indexed="64"/>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top style="thin">
        <color indexed="64"/>
      </top>
      <bottom/>
      <diagonal/>
    </border>
    <border>
      <left style="thin">
        <color indexed="64"/>
      </left>
      <right/>
      <top style="medium">
        <color indexed="64"/>
      </top>
      <bottom/>
      <diagonal/>
    </border>
    <border>
      <left style="thin">
        <color indexed="64"/>
      </left>
      <right style="medium">
        <color indexed="64"/>
      </right>
      <top/>
      <bottom/>
      <diagonal/>
    </border>
    <border>
      <left style="thin">
        <color indexed="64"/>
      </left>
      <right/>
      <top/>
      <bottom/>
      <diagonal/>
    </border>
    <border>
      <left/>
      <right style="thin">
        <color indexed="64"/>
      </right>
      <top/>
      <bottom/>
      <diagonal/>
    </border>
    <border>
      <left/>
      <right style="thin">
        <color indexed="64"/>
      </right>
      <top style="medium">
        <color indexed="64"/>
      </top>
      <bottom/>
      <diagonal/>
    </border>
  </borders>
  <cellStyleXfs count="4">
    <xf numFmtId="0" fontId="0" fillId="0" borderId="0"/>
    <xf numFmtId="0" fontId="1" fillId="0" borderId="0" applyNumberFormat="0" applyFill="0" applyBorder="0" applyAlignment="0" applyProtection="0"/>
    <xf numFmtId="9" fontId="2" fillId="0" borderId="0" applyFont="0" applyFill="0" applyBorder="0" applyAlignment="0" applyProtection="0"/>
    <xf numFmtId="44" fontId="2" fillId="0" borderId="0" applyFont="0" applyFill="0" applyBorder="0" applyAlignment="0" applyProtection="0"/>
  </cellStyleXfs>
  <cellXfs count="187">
    <xf numFmtId="0" fontId="0" fillId="0" borderId="0" xfId="0"/>
    <xf numFmtId="0" fontId="4" fillId="0" borderId="0" xfId="0" applyFont="1"/>
    <xf numFmtId="0" fontId="4" fillId="0" borderId="0" xfId="0" applyFont="1" applyProtection="1">
      <protection hidden="1"/>
    </xf>
    <xf numFmtId="2" fontId="3" fillId="13" borderId="14" xfId="0" applyNumberFormat="1" applyFont="1" applyFill="1" applyBorder="1" applyAlignment="1" applyProtection="1">
      <alignment horizontal="center" vertical="center"/>
      <protection hidden="1"/>
    </xf>
    <xf numFmtId="9" fontId="3" fillId="5" borderId="33" xfId="0" applyNumberFormat="1" applyFont="1" applyFill="1" applyBorder="1" applyAlignment="1" applyProtection="1">
      <alignment horizontal="center" vertical="center"/>
      <protection hidden="1"/>
    </xf>
    <xf numFmtId="2" fontId="3" fillId="5" borderId="15" xfId="0" applyNumberFormat="1" applyFont="1" applyFill="1" applyBorder="1" applyAlignment="1" applyProtection="1">
      <alignment horizontal="center" vertical="center"/>
      <protection hidden="1"/>
    </xf>
    <xf numFmtId="9" fontId="3" fillId="5" borderId="28" xfId="0" applyNumberFormat="1" applyFont="1" applyFill="1" applyBorder="1" applyAlignment="1" applyProtection="1">
      <alignment horizontal="center" vertical="center"/>
      <protection hidden="1"/>
    </xf>
    <xf numFmtId="164" fontId="3" fillId="5" borderId="14" xfId="0" applyNumberFormat="1" applyFont="1" applyFill="1" applyBorder="1" applyAlignment="1" applyProtection="1">
      <alignment horizontal="center" vertical="center"/>
      <protection hidden="1"/>
    </xf>
    <xf numFmtId="9" fontId="7" fillId="14" borderId="34" xfId="0" applyNumberFormat="1" applyFont="1" applyFill="1" applyBorder="1" applyAlignment="1" applyProtection="1">
      <alignment horizontal="center" vertical="center"/>
      <protection hidden="1"/>
    </xf>
    <xf numFmtId="2" fontId="7" fillId="14" borderId="9" xfId="0" applyNumberFormat="1" applyFont="1" applyFill="1" applyBorder="1" applyAlignment="1" applyProtection="1">
      <alignment horizontal="center" vertical="center"/>
      <protection hidden="1"/>
    </xf>
    <xf numFmtId="0" fontId="3" fillId="15" borderId="14" xfId="0" applyFont="1" applyFill="1" applyBorder="1" applyAlignment="1" applyProtection="1">
      <alignment horizontal="center" vertical="center"/>
      <protection hidden="1"/>
    </xf>
    <xf numFmtId="9" fontId="4" fillId="0" borderId="0" xfId="0" applyNumberFormat="1" applyFont="1"/>
    <xf numFmtId="0" fontId="3" fillId="2" borderId="10" xfId="0" applyFont="1" applyFill="1" applyBorder="1" applyAlignment="1" applyProtection="1">
      <alignment horizontal="center" vertical="center" wrapText="1" readingOrder="2"/>
      <protection hidden="1"/>
    </xf>
    <xf numFmtId="0" fontId="3" fillId="2" borderId="10" xfId="0" applyFont="1" applyFill="1" applyBorder="1" applyAlignment="1" applyProtection="1">
      <alignment horizontal="center" vertical="center" wrapText="1"/>
      <protection locked="0"/>
    </xf>
    <xf numFmtId="49" fontId="3" fillId="2" borderId="10" xfId="0" applyNumberFormat="1" applyFont="1" applyFill="1" applyBorder="1" applyAlignment="1" applyProtection="1">
      <alignment horizontal="center" vertical="center" wrapText="1"/>
      <protection locked="0"/>
    </xf>
    <xf numFmtId="0" fontId="4" fillId="4" borderId="9" xfId="0" applyFont="1" applyFill="1" applyBorder="1" applyAlignment="1" applyProtection="1">
      <alignment horizontal="center" vertical="center" wrapText="1"/>
      <protection locked="0"/>
    </xf>
    <xf numFmtId="0" fontId="4" fillId="4" borderId="10" xfId="0" applyFont="1" applyFill="1" applyBorder="1" applyAlignment="1" applyProtection="1">
      <alignment horizontal="center" vertical="center" wrapText="1"/>
      <protection locked="0"/>
    </xf>
    <xf numFmtId="0" fontId="4" fillId="4" borderId="2" xfId="0" applyFont="1" applyFill="1" applyBorder="1" applyAlignment="1" applyProtection="1">
      <alignment horizontal="center" vertical="center" wrapText="1"/>
      <protection locked="0"/>
    </xf>
    <xf numFmtId="0" fontId="4" fillId="4" borderId="15" xfId="0" applyFont="1" applyFill="1" applyBorder="1" applyAlignment="1" applyProtection="1">
      <alignment horizontal="center" vertical="center" wrapText="1"/>
      <protection locked="0"/>
    </xf>
    <xf numFmtId="0" fontId="4" fillId="0" borderId="0" xfId="0" applyFont="1" applyBorder="1" applyProtection="1">
      <protection hidden="1"/>
    </xf>
    <xf numFmtId="0" fontId="4" fillId="4" borderId="16" xfId="0" applyFont="1" applyFill="1" applyBorder="1" applyAlignment="1" applyProtection="1">
      <alignment horizontal="center" vertical="center" wrapText="1"/>
      <protection locked="0"/>
    </xf>
    <xf numFmtId="0" fontId="4" fillId="7" borderId="40" xfId="0" applyFont="1" applyFill="1" applyBorder="1" applyAlignment="1">
      <alignment horizontal="center" vertical="center" wrapText="1"/>
    </xf>
    <xf numFmtId="0" fontId="4" fillId="17" borderId="40" xfId="0" applyFont="1" applyFill="1" applyBorder="1" applyAlignment="1">
      <alignment horizontal="center" vertical="center" wrapText="1"/>
    </xf>
    <xf numFmtId="0" fontId="4" fillId="6" borderId="15" xfId="0" applyFont="1" applyFill="1" applyBorder="1" applyAlignment="1" applyProtection="1">
      <alignment vertical="center" wrapText="1" readingOrder="2"/>
      <protection hidden="1"/>
    </xf>
    <xf numFmtId="0" fontId="1" fillId="2" borderId="14" xfId="1" applyFill="1" applyBorder="1" applyAlignment="1" applyProtection="1">
      <alignment horizontal="center" vertical="center" wrapText="1"/>
      <protection locked="0"/>
    </xf>
    <xf numFmtId="0" fontId="3" fillId="2" borderId="10" xfId="0" applyFont="1" applyFill="1" applyBorder="1" applyAlignment="1" applyProtection="1">
      <alignment horizontal="center" vertical="center" wrapText="1"/>
      <protection hidden="1"/>
    </xf>
    <xf numFmtId="0" fontId="3" fillId="12" borderId="1" xfId="0" applyFont="1" applyFill="1" applyBorder="1" applyAlignment="1" applyProtection="1">
      <alignment horizontal="center" vertical="center" readingOrder="2"/>
      <protection hidden="1"/>
    </xf>
    <xf numFmtId="0" fontId="3" fillId="18" borderId="53" xfId="0" applyFont="1" applyFill="1" applyBorder="1" applyAlignment="1">
      <alignment horizontal="center" vertical="center" wrapText="1"/>
    </xf>
    <xf numFmtId="0" fontId="3" fillId="18" borderId="26" xfId="0" applyFont="1" applyFill="1" applyBorder="1" applyAlignment="1">
      <alignment horizontal="center" vertical="center" wrapText="1"/>
    </xf>
    <xf numFmtId="49" fontId="3" fillId="3" borderId="7" xfId="0" applyNumberFormat="1" applyFont="1" applyFill="1" applyBorder="1" applyAlignment="1" applyProtection="1">
      <alignment horizontal="center" vertical="center"/>
      <protection hidden="1"/>
    </xf>
    <xf numFmtId="0" fontId="4" fillId="4" borderId="52" xfId="0" applyFont="1" applyFill="1" applyBorder="1" applyAlignment="1" applyProtection="1">
      <alignment horizontal="center" vertical="center" wrapText="1"/>
      <protection locked="0"/>
    </xf>
    <xf numFmtId="0" fontId="4" fillId="4" borderId="13" xfId="0" applyFont="1" applyFill="1" applyBorder="1" applyAlignment="1" applyProtection="1">
      <alignment horizontal="center" vertical="center" wrapText="1"/>
      <protection locked="0"/>
    </xf>
    <xf numFmtId="0" fontId="4" fillId="4" borderId="25" xfId="0" applyFont="1" applyFill="1" applyBorder="1" applyAlignment="1" applyProtection="1">
      <alignment horizontal="center" vertical="center" wrapText="1"/>
      <protection locked="0"/>
    </xf>
    <xf numFmtId="0" fontId="4" fillId="4" borderId="11" xfId="0" applyFont="1" applyFill="1" applyBorder="1" applyAlignment="1" applyProtection="1">
      <alignment horizontal="center" vertical="center" wrapText="1"/>
      <protection locked="0"/>
    </xf>
    <xf numFmtId="0" fontId="3" fillId="2" borderId="0" xfId="0" applyFont="1" applyFill="1" applyBorder="1" applyAlignment="1" applyProtection="1">
      <alignment horizontal="center" wrapText="1"/>
      <protection hidden="1"/>
    </xf>
    <xf numFmtId="0" fontId="3" fillId="2" borderId="12" xfId="0" applyFont="1" applyFill="1" applyBorder="1" applyAlignment="1" applyProtection="1">
      <alignment horizontal="center" vertical="center" wrapText="1"/>
      <protection hidden="1"/>
    </xf>
    <xf numFmtId="0" fontId="4" fillId="6" borderId="40" xfId="0" applyFont="1" applyFill="1" applyBorder="1" applyAlignment="1" applyProtection="1">
      <alignment vertical="center" wrapText="1" readingOrder="2"/>
      <protection hidden="1"/>
    </xf>
    <xf numFmtId="0" fontId="4" fillId="5" borderId="40" xfId="0" applyFont="1" applyFill="1" applyBorder="1" applyAlignment="1" applyProtection="1">
      <alignment horizontal="right" vertical="center" wrapText="1" readingOrder="2"/>
      <protection hidden="1"/>
    </xf>
    <xf numFmtId="0" fontId="3" fillId="4" borderId="39" xfId="0" applyFont="1" applyFill="1" applyBorder="1" applyAlignment="1" applyProtection="1">
      <alignment horizontal="center" vertical="center"/>
      <protection hidden="1"/>
    </xf>
    <xf numFmtId="0" fontId="3" fillId="2" borderId="5" xfId="0" applyFont="1" applyFill="1" applyBorder="1" applyAlignment="1" applyProtection="1">
      <alignment horizontal="center" wrapText="1"/>
      <protection hidden="1"/>
    </xf>
    <xf numFmtId="49" fontId="3" fillId="6" borderId="51" xfId="0" applyNumberFormat="1" applyFont="1" applyFill="1" applyBorder="1" applyAlignment="1" applyProtection="1">
      <alignment horizontal="center" vertical="center" readingOrder="2"/>
      <protection hidden="1"/>
    </xf>
    <xf numFmtId="0" fontId="4" fillId="6" borderId="50" xfId="0" applyFont="1" applyFill="1" applyBorder="1" applyAlignment="1" applyProtection="1">
      <alignment vertical="center" wrapText="1" readingOrder="2"/>
      <protection hidden="1"/>
    </xf>
    <xf numFmtId="49" fontId="3" fillId="3" borderId="41" xfId="0" applyNumberFormat="1" applyFont="1" applyFill="1" applyBorder="1" applyAlignment="1" applyProtection="1">
      <alignment horizontal="center" vertical="center"/>
      <protection hidden="1"/>
    </xf>
    <xf numFmtId="0" fontId="3" fillId="3" borderId="46" xfId="0" applyFont="1" applyFill="1" applyBorder="1" applyAlignment="1" applyProtection="1">
      <alignment horizontal="center" vertical="center" wrapText="1"/>
      <protection hidden="1"/>
    </xf>
    <xf numFmtId="0" fontId="4" fillId="6" borderId="44" xfId="0" applyFont="1" applyFill="1" applyBorder="1" applyAlignment="1" applyProtection="1">
      <alignment vertical="center" wrapText="1" readingOrder="2"/>
      <protection hidden="1"/>
    </xf>
    <xf numFmtId="0" fontId="3" fillId="3" borderId="46" xfId="0" applyNumberFormat="1" applyFont="1" applyFill="1" applyBorder="1" applyAlignment="1" applyProtection="1">
      <alignment horizontal="center" vertical="center" wrapText="1" readingOrder="2"/>
      <protection hidden="1"/>
    </xf>
    <xf numFmtId="49" fontId="3" fillId="6" borderId="24" xfId="0" applyNumberFormat="1" applyFont="1" applyFill="1" applyBorder="1" applyAlignment="1" applyProtection="1">
      <alignment horizontal="center" vertical="center" readingOrder="2"/>
      <protection hidden="1"/>
    </xf>
    <xf numFmtId="0" fontId="4" fillId="6" borderId="14" xfId="0" applyFont="1" applyFill="1" applyBorder="1" applyAlignment="1" applyProtection="1">
      <alignment vertical="center" wrapText="1" readingOrder="2"/>
      <protection hidden="1"/>
    </xf>
    <xf numFmtId="49" fontId="3" fillId="6" borderId="54" xfId="0" applyNumberFormat="1" applyFont="1" applyFill="1" applyBorder="1" applyAlignment="1" applyProtection="1">
      <alignment horizontal="center" vertical="center" readingOrder="2"/>
      <protection hidden="1"/>
    </xf>
    <xf numFmtId="0" fontId="3" fillId="9" borderId="40" xfId="0" applyFont="1" applyFill="1" applyBorder="1" applyAlignment="1">
      <alignment horizontal="center" vertical="center" wrapText="1"/>
    </xf>
    <xf numFmtId="0" fontId="3" fillId="9" borderId="44" xfId="0" applyFont="1" applyFill="1" applyBorder="1" applyAlignment="1">
      <alignment horizontal="center" vertical="center" wrapText="1"/>
    </xf>
    <xf numFmtId="0" fontId="3" fillId="9" borderId="38" xfId="0" applyFont="1" applyFill="1" applyBorder="1" applyAlignment="1">
      <alignment horizontal="center" vertical="center" wrapText="1"/>
    </xf>
    <xf numFmtId="0" fontId="4" fillId="17" borderId="48" xfId="0" applyFont="1" applyFill="1" applyBorder="1" applyAlignment="1">
      <alignment horizontal="center" vertical="center" wrapText="1"/>
    </xf>
    <xf numFmtId="0" fontId="5" fillId="9" borderId="50" xfId="0" applyFont="1" applyFill="1" applyBorder="1" applyAlignment="1" applyProtection="1">
      <alignment horizontal="center" vertical="center" wrapText="1" readingOrder="2"/>
      <protection hidden="1"/>
    </xf>
    <xf numFmtId="44" fontId="3" fillId="3" borderId="7" xfId="3" applyFont="1" applyFill="1" applyBorder="1" applyAlignment="1">
      <alignment horizontal="center"/>
    </xf>
    <xf numFmtId="0" fontId="5" fillId="9" borderId="43" xfId="0" applyFont="1" applyFill="1" applyBorder="1" applyAlignment="1" applyProtection="1">
      <alignment horizontal="center" vertical="center" wrapText="1" readingOrder="2"/>
      <protection hidden="1"/>
    </xf>
    <xf numFmtId="0" fontId="5" fillId="9" borderId="35" xfId="0" applyFont="1" applyFill="1" applyBorder="1" applyAlignment="1" applyProtection="1">
      <alignment horizontal="center" vertical="center" wrapText="1" readingOrder="2"/>
      <protection hidden="1"/>
    </xf>
    <xf numFmtId="0" fontId="5" fillId="9" borderId="37" xfId="0" applyFont="1" applyFill="1" applyBorder="1" applyAlignment="1" applyProtection="1">
      <alignment horizontal="center" vertical="center" wrapText="1" readingOrder="2"/>
      <protection hidden="1"/>
    </xf>
    <xf numFmtId="0" fontId="5" fillId="9" borderId="57" xfId="0" applyFont="1" applyFill="1" applyBorder="1" applyAlignment="1" applyProtection="1">
      <alignment horizontal="center" vertical="center" wrapText="1" readingOrder="2"/>
      <protection hidden="1"/>
    </xf>
    <xf numFmtId="0" fontId="5" fillId="9" borderId="47" xfId="0" applyFont="1" applyFill="1" applyBorder="1" applyAlignment="1" applyProtection="1">
      <alignment horizontal="center" vertical="center" wrapText="1" readingOrder="2"/>
      <protection hidden="1"/>
    </xf>
    <xf numFmtId="0" fontId="9" fillId="9" borderId="35" xfId="0" applyFont="1" applyFill="1" applyBorder="1" applyAlignment="1" applyProtection="1">
      <alignment horizontal="center" vertical="center" wrapText="1" readingOrder="2"/>
      <protection hidden="1"/>
    </xf>
    <xf numFmtId="0" fontId="5" fillId="7" borderId="49" xfId="0" applyFont="1" applyFill="1" applyBorder="1" applyAlignment="1" applyProtection="1">
      <alignment horizontal="center" vertical="center" wrapText="1" readingOrder="2"/>
      <protection hidden="1"/>
    </xf>
    <xf numFmtId="0" fontId="5" fillId="9" borderId="60" xfId="0" applyFont="1" applyFill="1" applyBorder="1" applyAlignment="1" applyProtection="1">
      <alignment horizontal="center" vertical="center" wrapText="1" readingOrder="2"/>
      <protection hidden="1"/>
    </xf>
    <xf numFmtId="0" fontId="5" fillId="7" borderId="42" xfId="0" applyFont="1" applyFill="1" applyBorder="1" applyAlignment="1" applyProtection="1">
      <alignment horizontal="center" vertical="center" wrapText="1" readingOrder="2"/>
      <protection hidden="1"/>
    </xf>
    <xf numFmtId="164" fontId="6" fillId="8" borderId="56" xfId="0" applyNumberFormat="1" applyFont="1" applyFill="1" applyBorder="1" applyAlignment="1" applyProtection="1">
      <alignment horizontal="center" vertical="center" wrapText="1" readingOrder="2"/>
      <protection hidden="1"/>
    </xf>
    <xf numFmtId="2" fontId="5" fillId="8" borderId="55" xfId="0" applyNumberFormat="1" applyFont="1" applyFill="1" applyBorder="1" applyAlignment="1" applyProtection="1">
      <alignment horizontal="center" vertical="center" wrapText="1" readingOrder="2"/>
      <protection hidden="1"/>
    </xf>
    <xf numFmtId="0" fontId="3" fillId="0" borderId="8" xfId="0" applyFont="1" applyBorder="1" applyAlignment="1">
      <alignment horizontal="center"/>
    </xf>
    <xf numFmtId="0" fontId="3" fillId="3" borderId="41" xfId="0" applyFont="1" applyFill="1" applyBorder="1" applyAlignment="1">
      <alignment horizontal="center" wrapText="1"/>
    </xf>
    <xf numFmtId="0" fontId="3" fillId="7" borderId="50" xfId="0" applyFont="1" applyFill="1" applyBorder="1" applyAlignment="1">
      <alignment horizontal="center" vertical="center" wrapText="1"/>
    </xf>
    <xf numFmtId="0" fontId="5" fillId="9" borderId="57" xfId="0" applyFont="1" applyFill="1" applyBorder="1" applyAlignment="1" applyProtection="1">
      <alignment horizontal="right" vertical="center" wrapText="1" readingOrder="2"/>
      <protection hidden="1"/>
    </xf>
    <xf numFmtId="0" fontId="5" fillId="9" borderId="41" xfId="0" applyFont="1" applyFill="1" applyBorder="1" applyAlignment="1" applyProtection="1">
      <alignment horizontal="right" vertical="center" wrapText="1" readingOrder="2"/>
      <protection hidden="1"/>
    </xf>
    <xf numFmtId="0" fontId="5" fillId="9" borderId="29" xfId="0" applyFont="1" applyFill="1" applyBorder="1" applyAlignment="1" applyProtection="1">
      <alignment horizontal="right" vertical="center" wrapText="1" readingOrder="2"/>
      <protection hidden="1"/>
    </xf>
    <xf numFmtId="0" fontId="5" fillId="9" borderId="50" xfId="0" applyFont="1" applyFill="1" applyBorder="1" applyAlignment="1" applyProtection="1">
      <alignment horizontal="right" vertical="center" wrapText="1" readingOrder="2"/>
      <protection hidden="1"/>
    </xf>
    <xf numFmtId="0" fontId="4" fillId="6" borderId="5" xfId="0" applyFont="1" applyFill="1" applyBorder="1" applyAlignment="1" applyProtection="1">
      <alignment vertical="center" wrapText="1" readingOrder="2"/>
      <protection hidden="1"/>
    </xf>
    <xf numFmtId="0" fontId="10" fillId="20" borderId="29" xfId="0" applyFont="1" applyFill="1" applyBorder="1" applyAlignment="1" applyProtection="1">
      <alignment horizontal="center" vertical="center"/>
      <protection hidden="1"/>
    </xf>
    <xf numFmtId="0" fontId="11" fillId="17" borderId="6" xfId="0" applyFont="1" applyFill="1" applyBorder="1" applyAlignment="1" applyProtection="1">
      <alignment horizontal="center" vertical="center" wrapText="1"/>
      <protection hidden="1"/>
    </xf>
    <xf numFmtId="0" fontId="11" fillId="17" borderId="20" xfId="0" applyFont="1" applyFill="1" applyBorder="1" applyAlignment="1" applyProtection="1">
      <alignment horizontal="center" vertical="center" wrapText="1"/>
      <protection hidden="1"/>
    </xf>
    <xf numFmtId="0" fontId="3" fillId="4" borderId="38" xfId="0" applyFont="1" applyFill="1" applyBorder="1" applyAlignment="1" applyProtection="1">
      <alignment horizontal="center" vertical="center"/>
      <protection hidden="1"/>
    </xf>
    <xf numFmtId="0" fontId="4" fillId="5" borderId="44" xfId="0" applyFont="1" applyFill="1" applyBorder="1" applyAlignment="1" applyProtection="1">
      <alignment horizontal="right" vertical="center" wrapText="1" readingOrder="2"/>
      <protection hidden="1"/>
    </xf>
    <xf numFmtId="9" fontId="3" fillId="5" borderId="36" xfId="0" applyNumberFormat="1" applyFont="1" applyFill="1" applyBorder="1" applyAlignment="1" applyProtection="1">
      <alignment vertical="center"/>
      <protection hidden="1"/>
    </xf>
    <xf numFmtId="9" fontId="3" fillId="5" borderId="37" xfId="0" applyNumberFormat="1" applyFont="1" applyFill="1" applyBorder="1" applyAlignment="1" applyProtection="1">
      <alignment vertical="center"/>
      <protection hidden="1"/>
    </xf>
    <xf numFmtId="0" fontId="3" fillId="7" borderId="53" xfId="0" applyFont="1" applyFill="1" applyBorder="1" applyAlignment="1">
      <alignment wrapText="1"/>
    </xf>
    <xf numFmtId="0" fontId="14" fillId="15" borderId="12" xfId="0" applyFont="1" applyFill="1" applyBorder="1" applyAlignment="1" applyProtection="1">
      <alignment horizontal="center" vertical="center" wrapText="1"/>
      <protection locked="0"/>
    </xf>
    <xf numFmtId="0" fontId="3" fillId="4" borderId="6" xfId="0" applyFont="1" applyFill="1" applyBorder="1" applyAlignment="1" applyProtection="1">
      <alignment horizontal="center" vertical="center" wrapText="1"/>
      <protection locked="0"/>
    </xf>
    <xf numFmtId="0" fontId="3" fillId="9" borderId="59" xfId="0" applyFont="1" applyFill="1" applyBorder="1" applyAlignment="1">
      <alignment horizontal="center" vertical="center" wrapText="1"/>
    </xf>
    <xf numFmtId="0" fontId="3" fillId="9" borderId="12" xfId="0" applyFont="1" applyFill="1" applyBorder="1" applyAlignment="1">
      <alignment horizontal="center" vertical="center" wrapText="1"/>
    </xf>
    <xf numFmtId="0" fontId="3" fillId="18" borderId="63" xfId="0" applyFont="1" applyFill="1" applyBorder="1" applyAlignment="1">
      <alignment horizontal="center" vertical="center" wrapText="1"/>
    </xf>
    <xf numFmtId="0" fontId="17" fillId="0" borderId="15" xfId="0" applyFont="1" applyBorder="1" applyAlignment="1">
      <alignment horizontal="center" vertical="center" wrapText="1"/>
    </xf>
    <xf numFmtId="0" fontId="17" fillId="0" borderId="10" xfId="0" applyFont="1" applyBorder="1" applyAlignment="1">
      <alignment horizontal="center" vertical="center" wrapText="1"/>
    </xf>
    <xf numFmtId="0" fontId="19" fillId="9" borderId="15" xfId="0" applyFont="1" applyFill="1" applyBorder="1" applyAlignment="1">
      <alignment horizontal="center" vertical="center" wrapText="1"/>
    </xf>
    <xf numFmtId="0" fontId="19" fillId="9" borderId="9" xfId="0" applyFont="1" applyFill="1" applyBorder="1" applyAlignment="1">
      <alignment horizontal="center" vertical="center" wrapText="1"/>
    </xf>
    <xf numFmtId="0" fontId="19" fillId="9" borderId="4" xfId="0" applyFont="1" applyFill="1" applyBorder="1" applyAlignment="1">
      <alignment horizontal="center" vertical="center" wrapText="1"/>
    </xf>
    <xf numFmtId="2" fontId="18" fillId="8" borderId="58" xfId="0" applyNumberFormat="1" applyFont="1" applyFill="1" applyBorder="1" applyAlignment="1" applyProtection="1">
      <alignment horizontal="center" vertical="center" wrapText="1" readingOrder="2"/>
      <protection hidden="1"/>
    </xf>
    <xf numFmtId="2" fontId="18" fillId="8" borderId="61" xfId="0" applyNumberFormat="1" applyFont="1" applyFill="1" applyBorder="1" applyAlignment="1" applyProtection="1">
      <alignment horizontal="center" vertical="center" wrapText="1" readingOrder="2"/>
      <protection hidden="1"/>
    </xf>
    <xf numFmtId="1" fontId="20" fillId="10" borderId="3" xfId="2" applyNumberFormat="1" applyFont="1" applyFill="1" applyBorder="1" applyAlignment="1" applyProtection="1">
      <alignment horizontal="center" vertical="center" wrapText="1" readingOrder="2"/>
      <protection hidden="1"/>
    </xf>
    <xf numFmtId="0" fontId="21" fillId="11" borderId="7" xfId="0" applyFont="1" applyFill="1" applyBorder="1" applyAlignment="1" applyProtection="1">
      <alignment horizontal="center" vertical="center" wrapText="1" readingOrder="2"/>
      <protection hidden="1"/>
    </xf>
    <xf numFmtId="0" fontId="3" fillId="9" borderId="54" xfId="0" applyFont="1" applyFill="1" applyBorder="1" applyAlignment="1">
      <alignment horizontal="center" vertical="center" wrapText="1"/>
    </xf>
    <xf numFmtId="49" fontId="4" fillId="4" borderId="25" xfId="0" applyNumberFormat="1" applyFont="1" applyFill="1" applyBorder="1" applyAlignment="1" applyProtection="1">
      <alignment horizontal="center" vertical="center" wrapText="1"/>
      <protection locked="0"/>
    </xf>
    <xf numFmtId="0" fontId="3" fillId="9" borderId="0" xfId="0" applyFont="1" applyFill="1" applyBorder="1" applyAlignment="1">
      <alignment horizontal="center" vertical="center" wrapText="1"/>
    </xf>
    <xf numFmtId="49" fontId="3" fillId="3" borderId="2" xfId="0" applyNumberFormat="1" applyFont="1" applyFill="1" applyBorder="1" applyAlignment="1" applyProtection="1">
      <alignment horizontal="center" vertical="center" wrapText="1" readingOrder="2"/>
      <protection hidden="1"/>
    </xf>
    <xf numFmtId="49" fontId="3" fillId="3" borderId="5" xfId="0" applyNumberFormat="1" applyFont="1" applyFill="1" applyBorder="1" applyAlignment="1" applyProtection="1">
      <alignment horizontal="center" vertical="center" wrapText="1" readingOrder="2"/>
      <protection hidden="1"/>
    </xf>
    <xf numFmtId="49" fontId="3" fillId="21" borderId="7" xfId="0" applyNumberFormat="1" applyFont="1" applyFill="1" applyBorder="1" applyAlignment="1" applyProtection="1">
      <alignment horizontal="center" vertical="center" wrapText="1"/>
      <protection hidden="1"/>
    </xf>
    <xf numFmtId="49" fontId="3" fillId="21" borderId="8" xfId="0" applyNumberFormat="1" applyFont="1" applyFill="1" applyBorder="1" applyAlignment="1" applyProtection="1">
      <alignment horizontal="center" vertical="center" wrapText="1"/>
      <protection hidden="1"/>
    </xf>
    <xf numFmtId="49" fontId="3" fillId="21" borderId="20" xfId="0" applyNumberFormat="1" applyFont="1" applyFill="1" applyBorder="1" applyAlignment="1" applyProtection="1">
      <alignment horizontal="center" vertical="center" wrapText="1"/>
      <protection hidden="1"/>
    </xf>
    <xf numFmtId="0" fontId="3" fillId="2" borderId="16" xfId="0" applyFont="1" applyFill="1" applyBorder="1" applyAlignment="1" applyProtection="1">
      <alignment horizontal="center" vertical="center" readingOrder="2"/>
      <protection hidden="1"/>
    </xf>
    <xf numFmtId="0" fontId="3" fillId="2" borderId="11" xfId="0" applyFont="1" applyFill="1" applyBorder="1" applyAlignment="1" applyProtection="1">
      <alignment horizontal="center" vertical="center" readingOrder="2"/>
      <protection hidden="1"/>
    </xf>
    <xf numFmtId="0" fontId="3" fillId="2" borderId="21" xfId="0" applyFont="1" applyFill="1" applyBorder="1" applyAlignment="1" applyProtection="1">
      <alignment horizontal="center" vertical="center" wrapText="1"/>
      <protection hidden="1"/>
    </xf>
    <xf numFmtId="49" fontId="3" fillId="21" borderId="19" xfId="0" applyNumberFormat="1" applyFont="1" applyFill="1" applyBorder="1" applyAlignment="1" applyProtection="1">
      <alignment horizontal="center" vertical="center" wrapText="1"/>
      <protection hidden="1"/>
    </xf>
    <xf numFmtId="49" fontId="3" fillId="21" borderId="0" xfId="0" applyNumberFormat="1" applyFont="1" applyFill="1" applyBorder="1" applyAlignment="1" applyProtection="1">
      <alignment horizontal="center" vertical="center" wrapText="1"/>
      <protection hidden="1"/>
    </xf>
    <xf numFmtId="0" fontId="3" fillId="2" borderId="21" xfId="0" applyFont="1" applyFill="1" applyBorder="1" applyAlignment="1" applyProtection="1">
      <alignment horizontal="center" vertical="center" wrapText="1" readingOrder="2"/>
      <protection hidden="1"/>
    </xf>
    <xf numFmtId="0" fontId="3" fillId="2" borderId="15" xfId="0" applyFont="1" applyFill="1" applyBorder="1" applyAlignment="1" applyProtection="1">
      <alignment horizontal="center" vertical="center" wrapText="1"/>
      <protection hidden="1"/>
    </xf>
    <xf numFmtId="0" fontId="3" fillId="2" borderId="10" xfId="0" applyFont="1" applyFill="1" applyBorder="1" applyAlignment="1" applyProtection="1">
      <alignment horizontal="center" vertical="center" wrapText="1"/>
      <protection hidden="1"/>
    </xf>
    <xf numFmtId="49" fontId="3" fillId="3" borderId="5" xfId="0" applyNumberFormat="1" applyFont="1" applyFill="1" applyBorder="1" applyAlignment="1" applyProtection="1">
      <alignment horizontal="center" vertical="center" wrapText="1"/>
      <protection hidden="1"/>
    </xf>
    <xf numFmtId="0" fontId="3" fillId="2" borderId="18" xfId="0" applyFont="1" applyFill="1" applyBorder="1" applyAlignment="1" applyProtection="1">
      <alignment horizontal="center" readingOrder="2"/>
      <protection hidden="1"/>
    </xf>
    <xf numFmtId="0" fontId="3" fillId="2" borderId="25" xfId="0" applyFont="1" applyFill="1" applyBorder="1" applyAlignment="1" applyProtection="1">
      <alignment horizontal="center" readingOrder="2"/>
      <protection hidden="1"/>
    </xf>
    <xf numFmtId="0" fontId="3" fillId="2" borderId="0" xfId="0" applyFont="1" applyFill="1" applyBorder="1" applyAlignment="1" applyProtection="1">
      <alignment horizontal="center" readingOrder="2"/>
      <protection hidden="1"/>
    </xf>
    <xf numFmtId="0" fontId="3" fillId="2" borderId="27" xfId="0" applyFont="1" applyFill="1" applyBorder="1" applyAlignment="1" applyProtection="1">
      <alignment horizontal="center" readingOrder="2"/>
      <protection hidden="1"/>
    </xf>
    <xf numFmtId="49" fontId="3" fillId="3" borderId="4" xfId="0" applyNumberFormat="1" applyFont="1" applyFill="1" applyBorder="1" applyAlignment="1" applyProtection="1">
      <alignment horizontal="center" vertical="center" wrapText="1"/>
      <protection hidden="1"/>
    </xf>
    <xf numFmtId="49" fontId="3" fillId="3" borderId="2" xfId="0" applyNumberFormat="1" applyFont="1" applyFill="1" applyBorder="1" applyAlignment="1" applyProtection="1">
      <alignment horizontal="center" vertical="center" wrapText="1"/>
      <protection hidden="1"/>
    </xf>
    <xf numFmtId="164" fontId="5" fillId="8" borderId="56" xfId="0" applyNumberFormat="1" applyFont="1" applyFill="1" applyBorder="1" applyAlignment="1" applyProtection="1">
      <alignment horizontal="center" vertical="center" wrapText="1" readingOrder="2"/>
      <protection hidden="1"/>
    </xf>
    <xf numFmtId="164" fontId="5" fillId="8" borderId="55" xfId="0" applyNumberFormat="1" applyFont="1" applyFill="1" applyBorder="1" applyAlignment="1" applyProtection="1">
      <alignment horizontal="center" vertical="center" wrapText="1" readingOrder="2"/>
      <protection hidden="1"/>
    </xf>
    <xf numFmtId="0" fontId="21" fillId="7" borderId="33" xfId="0" applyFont="1" applyFill="1" applyBorder="1" applyAlignment="1" applyProtection="1">
      <alignment horizontal="center" vertical="center" wrapText="1" readingOrder="2"/>
      <protection hidden="1"/>
    </xf>
    <xf numFmtId="0" fontId="21" fillId="7" borderId="30" xfId="0" applyFont="1" applyFill="1" applyBorder="1" applyAlignment="1" applyProtection="1">
      <alignment horizontal="center" vertical="center" wrapText="1" readingOrder="2"/>
      <protection hidden="1"/>
    </xf>
    <xf numFmtId="0" fontId="21" fillId="7" borderId="48" xfId="0" applyNumberFormat="1" applyFont="1" applyFill="1" applyBorder="1" applyAlignment="1" applyProtection="1">
      <alignment horizontal="center" vertical="center" wrapText="1" readingOrder="2"/>
      <protection hidden="1"/>
    </xf>
    <xf numFmtId="0" fontId="21" fillId="7" borderId="31" xfId="0" applyNumberFormat="1" applyFont="1" applyFill="1" applyBorder="1" applyAlignment="1" applyProtection="1">
      <alignment horizontal="center" vertical="center" wrapText="1" readingOrder="2"/>
      <protection hidden="1"/>
    </xf>
    <xf numFmtId="164" fontId="18" fillId="8" borderId="58" xfId="0" applyNumberFormat="1" applyFont="1" applyFill="1" applyBorder="1" applyAlignment="1" applyProtection="1">
      <alignment horizontal="center" vertical="center" wrapText="1" readingOrder="2"/>
      <protection hidden="1"/>
    </xf>
    <xf numFmtId="164" fontId="18" fillId="8" borderId="61" xfId="0" applyNumberFormat="1" applyFont="1" applyFill="1" applyBorder="1" applyAlignment="1" applyProtection="1">
      <alignment horizontal="center" vertical="center" wrapText="1" readingOrder="2"/>
      <protection hidden="1"/>
    </xf>
    <xf numFmtId="0" fontId="5" fillId="7" borderId="33" xfId="0" applyFont="1" applyFill="1" applyBorder="1" applyAlignment="1" applyProtection="1">
      <alignment horizontal="center" vertical="center" wrapText="1" readingOrder="2"/>
      <protection hidden="1"/>
    </xf>
    <xf numFmtId="0" fontId="5" fillId="7" borderId="48" xfId="0" applyFont="1" applyFill="1" applyBorder="1" applyAlignment="1" applyProtection="1">
      <alignment horizontal="center" vertical="center" wrapText="1" readingOrder="2"/>
      <protection hidden="1"/>
    </xf>
    <xf numFmtId="0" fontId="5" fillId="7" borderId="49" xfId="0" applyFont="1" applyFill="1" applyBorder="1" applyAlignment="1" applyProtection="1">
      <alignment horizontal="center" vertical="center" wrapText="1" readingOrder="2"/>
      <protection hidden="1"/>
    </xf>
    <xf numFmtId="0" fontId="5" fillId="7" borderId="36" xfId="0" applyFont="1" applyFill="1" applyBorder="1" applyAlignment="1" applyProtection="1">
      <alignment horizontal="center" vertical="center" wrapText="1" readingOrder="2"/>
      <protection hidden="1"/>
    </xf>
    <xf numFmtId="0" fontId="5" fillId="7" borderId="45" xfId="0" applyFont="1" applyFill="1" applyBorder="1" applyAlignment="1" applyProtection="1">
      <alignment horizontal="center" vertical="center" wrapText="1" readingOrder="2"/>
      <protection hidden="1"/>
    </xf>
    <xf numFmtId="0" fontId="5" fillId="7" borderId="59" xfId="0" applyFont="1" applyFill="1" applyBorder="1" applyAlignment="1" applyProtection="1">
      <alignment horizontal="center" vertical="center" wrapText="1" readingOrder="2"/>
      <protection hidden="1"/>
    </xf>
    <xf numFmtId="0" fontId="5" fillId="7" borderId="43" xfId="0" applyFont="1" applyFill="1" applyBorder="1" applyAlignment="1" applyProtection="1">
      <alignment horizontal="center" vertical="center" wrapText="1" readingOrder="2"/>
      <protection hidden="1"/>
    </xf>
    <xf numFmtId="0" fontId="5" fillId="7" borderId="40" xfId="0" applyFont="1" applyFill="1" applyBorder="1" applyAlignment="1" applyProtection="1">
      <alignment horizontal="center" vertical="center" wrapText="1" readingOrder="2"/>
      <protection hidden="1"/>
    </xf>
    <xf numFmtId="0" fontId="5" fillId="7" borderId="44" xfId="0" applyFont="1" applyFill="1" applyBorder="1" applyAlignment="1" applyProtection="1">
      <alignment horizontal="center" vertical="center" wrapText="1" readingOrder="2"/>
      <protection hidden="1"/>
    </xf>
    <xf numFmtId="0" fontId="5" fillId="9" borderId="56" xfId="0" applyFont="1" applyFill="1" applyBorder="1" applyAlignment="1" applyProtection="1">
      <alignment horizontal="center" vertical="center" wrapText="1" readingOrder="2"/>
      <protection hidden="1"/>
    </xf>
    <xf numFmtId="0" fontId="5" fillId="9" borderId="3" xfId="0" applyFont="1" applyFill="1" applyBorder="1" applyAlignment="1" applyProtection="1">
      <alignment horizontal="center" vertical="center" wrapText="1" readingOrder="2"/>
      <protection hidden="1"/>
    </xf>
    <xf numFmtId="0" fontId="5" fillId="9" borderId="55" xfId="0" applyFont="1" applyFill="1" applyBorder="1" applyAlignment="1" applyProtection="1">
      <alignment horizontal="center" vertical="center" wrapText="1" readingOrder="2"/>
      <protection hidden="1"/>
    </xf>
    <xf numFmtId="0" fontId="19" fillId="0" borderId="6" xfId="0" applyFont="1" applyBorder="1" applyAlignment="1" applyProtection="1">
      <alignment horizontal="center" vertical="center"/>
      <protection hidden="1"/>
    </xf>
    <xf numFmtId="2" fontId="20" fillId="10" borderId="3" xfId="0" applyNumberFormat="1" applyFont="1" applyFill="1" applyBorder="1" applyAlignment="1" applyProtection="1">
      <alignment horizontal="center" vertical="center" wrapText="1" readingOrder="2"/>
      <protection hidden="1"/>
    </xf>
    <xf numFmtId="2" fontId="20" fillId="10" borderId="26" xfId="0" applyNumberFormat="1" applyFont="1" applyFill="1" applyBorder="1" applyAlignment="1" applyProtection="1">
      <alignment horizontal="center" vertical="center" wrapText="1" readingOrder="2"/>
      <protection hidden="1"/>
    </xf>
    <xf numFmtId="0" fontId="21" fillId="11" borderId="7" xfId="0" applyFont="1" applyFill="1" applyBorder="1" applyAlignment="1" applyProtection="1">
      <alignment horizontal="center" vertical="center" wrapText="1" readingOrder="2"/>
      <protection hidden="1"/>
    </xf>
    <xf numFmtId="0" fontId="21" fillId="11" borderId="8" xfId="0" applyFont="1" applyFill="1" applyBorder="1" applyAlignment="1" applyProtection="1">
      <alignment horizontal="center" vertical="center" wrapText="1" readingOrder="2"/>
      <protection hidden="1"/>
    </xf>
    <xf numFmtId="0" fontId="21" fillId="11" borderId="20" xfId="0" applyFont="1" applyFill="1" applyBorder="1" applyAlignment="1" applyProtection="1">
      <alignment horizontal="center" vertical="center" wrapText="1" readingOrder="2"/>
      <protection hidden="1"/>
    </xf>
    <xf numFmtId="1" fontId="20" fillId="10" borderId="3" xfId="2" applyNumberFormat="1" applyFont="1" applyFill="1" applyBorder="1" applyAlignment="1" applyProtection="1">
      <alignment horizontal="center" vertical="center" wrapText="1" readingOrder="2"/>
      <protection hidden="1"/>
    </xf>
    <xf numFmtId="1" fontId="20" fillId="10" borderId="21" xfId="2" applyNumberFormat="1" applyFont="1" applyFill="1" applyBorder="1" applyAlignment="1" applyProtection="1">
      <alignment horizontal="center" vertical="center" wrapText="1" readingOrder="2"/>
      <protection hidden="1"/>
    </xf>
    <xf numFmtId="1" fontId="20" fillId="10" borderId="26" xfId="2" applyNumberFormat="1" applyFont="1" applyFill="1" applyBorder="1" applyAlignment="1" applyProtection="1">
      <alignment horizontal="center" vertical="center" wrapText="1" readingOrder="2"/>
      <protection hidden="1"/>
    </xf>
    <xf numFmtId="0" fontId="3" fillId="16" borderId="7" xfId="0" applyFont="1" applyFill="1" applyBorder="1" applyAlignment="1" applyProtection="1">
      <alignment horizontal="center" vertical="center" readingOrder="2"/>
      <protection hidden="1"/>
    </xf>
    <xf numFmtId="0" fontId="3" fillId="16" borderId="20" xfId="0" applyFont="1" applyFill="1" applyBorder="1" applyAlignment="1" applyProtection="1">
      <alignment horizontal="center" vertical="center" readingOrder="2"/>
      <protection hidden="1"/>
    </xf>
    <xf numFmtId="0" fontId="19" fillId="18" borderId="18" xfId="0" applyFont="1" applyFill="1" applyBorder="1" applyAlignment="1">
      <alignment horizontal="center" vertical="center" wrapText="1"/>
    </xf>
    <xf numFmtId="0" fontId="19" fillId="18" borderId="25" xfId="0" applyFont="1" applyFill="1" applyBorder="1" applyAlignment="1">
      <alignment horizontal="center" vertical="center" wrapText="1"/>
    </xf>
    <xf numFmtId="0" fontId="19" fillId="18" borderId="54" xfId="0" applyFont="1" applyFill="1" applyBorder="1" applyAlignment="1">
      <alignment horizontal="center" vertical="center" wrapText="1"/>
    </xf>
    <xf numFmtId="0" fontId="19" fillId="18" borderId="52" xfId="0" applyFont="1" applyFill="1" applyBorder="1" applyAlignment="1">
      <alignment horizontal="center" vertical="center" wrapText="1"/>
    </xf>
    <xf numFmtId="0" fontId="4" fillId="0" borderId="21" xfId="0" applyFont="1" applyBorder="1" applyAlignment="1">
      <alignment horizontal="center" vertical="center"/>
    </xf>
    <xf numFmtId="0" fontId="4" fillId="0" borderId="17" xfId="0" applyFont="1" applyBorder="1" applyAlignment="1">
      <alignment horizontal="center" vertical="center"/>
    </xf>
    <xf numFmtId="0" fontId="8" fillId="19" borderId="21" xfId="0" applyFont="1" applyFill="1" applyBorder="1" applyAlignment="1">
      <alignment horizontal="center" vertical="center" wrapText="1"/>
    </xf>
    <xf numFmtId="0" fontId="3" fillId="9" borderId="0" xfId="0" applyFont="1" applyFill="1" applyBorder="1" applyAlignment="1">
      <alignment horizontal="center" vertical="center" wrapText="1"/>
    </xf>
    <xf numFmtId="0" fontId="3" fillId="9" borderId="27" xfId="0" applyFont="1" applyFill="1" applyBorder="1" applyAlignment="1">
      <alignment horizontal="center" vertical="center" wrapText="1"/>
    </xf>
    <xf numFmtId="0" fontId="3" fillId="9" borderId="54" xfId="0" applyFont="1" applyFill="1" applyBorder="1" applyAlignment="1">
      <alignment horizontal="center" vertical="center" wrapText="1"/>
    </xf>
    <xf numFmtId="0" fontId="3" fillId="9" borderId="52" xfId="0" applyFont="1" applyFill="1" applyBorder="1" applyAlignment="1">
      <alignment horizontal="center" vertical="center" wrapText="1"/>
    </xf>
    <xf numFmtId="0" fontId="3" fillId="9" borderId="59" xfId="0" applyFont="1" applyFill="1" applyBorder="1" applyAlignment="1">
      <alignment horizontal="center" vertical="center" wrapText="1"/>
    </xf>
    <xf numFmtId="0" fontId="3" fillId="9" borderId="62" xfId="0" applyFont="1" applyFill="1" applyBorder="1" applyAlignment="1">
      <alignment horizontal="center" vertical="center" wrapText="1"/>
    </xf>
    <xf numFmtId="0" fontId="4" fillId="0" borderId="32" xfId="0" applyFont="1" applyBorder="1" applyAlignment="1">
      <alignment horizontal="center" vertical="center"/>
    </xf>
    <xf numFmtId="0" fontId="4" fillId="0" borderId="3" xfId="0" applyFont="1" applyBorder="1" applyAlignment="1">
      <alignment horizontal="center" vertical="center"/>
    </xf>
    <xf numFmtId="0" fontId="3" fillId="7" borderId="1" xfId="0" applyFont="1" applyFill="1" applyBorder="1" applyAlignment="1">
      <alignment horizontal="center" wrapText="1"/>
    </xf>
    <xf numFmtId="0" fontId="3" fillId="7" borderId="22" xfId="0" applyFont="1" applyFill="1" applyBorder="1" applyAlignment="1">
      <alignment horizontal="center" wrapText="1"/>
    </xf>
    <xf numFmtId="0" fontId="3" fillId="0" borderId="0" xfId="0" applyFont="1" applyBorder="1" applyAlignment="1">
      <alignment horizontal="center"/>
    </xf>
    <xf numFmtId="0" fontId="3" fillId="0" borderId="27" xfId="0" applyFont="1" applyBorder="1" applyAlignment="1">
      <alignment horizontal="center"/>
    </xf>
    <xf numFmtId="0" fontId="3" fillId="12" borderId="32" xfId="0" applyFont="1" applyFill="1" applyBorder="1" applyAlignment="1" applyProtection="1">
      <alignment horizontal="center" vertical="center"/>
      <protection hidden="1"/>
    </xf>
    <xf numFmtId="0" fontId="3" fillId="12" borderId="23" xfId="0" applyFont="1" applyFill="1" applyBorder="1" applyAlignment="1" applyProtection="1">
      <alignment horizontal="center" vertical="center"/>
      <protection hidden="1"/>
    </xf>
    <xf numFmtId="0" fontId="3" fillId="7" borderId="21" xfId="0" applyFont="1" applyFill="1" applyBorder="1" applyAlignment="1">
      <alignment horizontal="center" wrapText="1"/>
    </xf>
    <xf numFmtId="0" fontId="4" fillId="0" borderId="0" xfId="0" applyFont="1" applyAlignment="1">
      <alignment horizontal="justify" vertical="center" readingOrder="2"/>
    </xf>
    <xf numFmtId="0" fontId="4" fillId="6" borderId="15" xfId="0" applyFont="1" applyFill="1" applyBorder="1" applyAlignment="1" applyProtection="1">
      <alignment horizontal="right" vertical="center" wrapText="1" readingOrder="2"/>
      <protection hidden="1"/>
    </xf>
    <xf numFmtId="49" fontId="3" fillId="6" borderId="0" xfId="0" applyNumberFormat="1" applyFont="1" applyFill="1" applyBorder="1" applyAlignment="1" applyProtection="1">
      <alignment horizontal="center" vertical="center" readingOrder="2"/>
      <protection hidden="1"/>
    </xf>
    <xf numFmtId="49" fontId="3" fillId="6" borderId="22" xfId="0" applyNumberFormat="1" applyFont="1" applyFill="1" applyBorder="1" applyAlignment="1" applyProtection="1">
      <alignment horizontal="center" vertical="center" readingOrder="2"/>
      <protection hidden="1"/>
    </xf>
    <xf numFmtId="49" fontId="3" fillId="6" borderId="23" xfId="0" applyNumberFormat="1" applyFont="1" applyFill="1" applyBorder="1" applyAlignment="1" applyProtection="1">
      <alignment horizontal="center" vertical="center" readingOrder="2"/>
      <protection hidden="1"/>
    </xf>
    <xf numFmtId="0" fontId="4" fillId="6" borderId="4" xfId="0" applyFont="1" applyFill="1" applyBorder="1" applyAlignment="1" applyProtection="1">
      <alignment vertical="center" wrapText="1" readingOrder="2"/>
      <protection hidden="1"/>
    </xf>
    <xf numFmtId="0" fontId="5" fillId="9" borderId="19" xfId="0" applyFont="1" applyFill="1" applyBorder="1" applyAlignment="1" applyProtection="1">
      <alignment horizontal="center" vertical="center" wrapText="1" readingOrder="2"/>
      <protection hidden="1"/>
    </xf>
    <xf numFmtId="0" fontId="19" fillId="9" borderId="5" xfId="0" applyFont="1" applyFill="1" applyBorder="1" applyAlignment="1">
      <alignment horizontal="center" vertical="center" wrapText="1"/>
    </xf>
    <xf numFmtId="0" fontId="3" fillId="9" borderId="64" xfId="0" applyFont="1" applyFill="1" applyBorder="1" applyAlignment="1">
      <alignment horizontal="center" vertical="center" wrapText="1"/>
    </xf>
    <xf numFmtId="0" fontId="3" fillId="9" borderId="63" xfId="0" applyFont="1" applyFill="1" applyBorder="1" applyAlignment="1">
      <alignment horizontal="center" vertical="center" wrapText="1"/>
    </xf>
    <xf numFmtId="0" fontId="3" fillId="9" borderId="64" xfId="0" applyFont="1" applyFill="1" applyBorder="1" applyAlignment="1">
      <alignment horizontal="center" vertical="center" wrapText="1"/>
    </xf>
    <xf numFmtId="0" fontId="3" fillId="9" borderId="2" xfId="0" applyFont="1" applyFill="1" applyBorder="1" applyAlignment="1">
      <alignment horizontal="center" vertical="center" wrapText="1"/>
    </xf>
    <xf numFmtId="0" fontId="3" fillId="9" borderId="5" xfId="0" applyFont="1" applyFill="1" applyBorder="1" applyAlignment="1">
      <alignment horizontal="center" vertical="center" wrapText="1"/>
    </xf>
    <xf numFmtId="0" fontId="3" fillId="9" borderId="4" xfId="0" applyFont="1" applyFill="1" applyBorder="1" applyAlignment="1">
      <alignment horizontal="center" vertical="center" wrapText="1"/>
    </xf>
    <xf numFmtId="0" fontId="3" fillId="9" borderId="19" xfId="0" applyFont="1" applyFill="1" applyBorder="1" applyAlignment="1">
      <alignment horizontal="center" vertical="center" wrapText="1"/>
    </xf>
  </cellXfs>
  <cellStyles count="4">
    <cellStyle name="Currency" xfId="3" builtinId="4"/>
    <cellStyle name="Normal" xfId="0" builtinId="0"/>
    <cellStyle name="Percent" xfId="2" builtinId="5"/>
    <cellStyle name="היפר-קישור" xfId="1" builtinId="8"/>
  </cellStyles>
  <dxfs count="88">
    <dxf>
      <fill>
        <patternFill>
          <bgColor theme="6" tint="0.39994506668294322"/>
        </patternFill>
      </fill>
    </dxf>
    <dxf>
      <fill>
        <patternFill>
          <bgColor theme="5" tint="0.39994506668294322"/>
        </patternFill>
      </fill>
    </dxf>
    <dxf>
      <fill>
        <patternFill>
          <bgColor theme="6" tint="0.39994506668294322"/>
        </patternFill>
      </fill>
    </dxf>
    <dxf>
      <fill>
        <patternFill>
          <bgColor theme="5" tint="0.39994506668294322"/>
        </patternFill>
      </fill>
    </dxf>
    <dxf>
      <fill>
        <patternFill>
          <bgColor theme="6" tint="0.39994506668294322"/>
        </patternFill>
      </fill>
    </dxf>
    <dxf>
      <fill>
        <patternFill>
          <bgColor theme="5" tint="0.39994506668294322"/>
        </patternFill>
      </fill>
    </dxf>
    <dxf>
      <fill>
        <patternFill>
          <bgColor theme="6" tint="0.39994506668294322"/>
        </patternFill>
      </fill>
    </dxf>
    <dxf>
      <fill>
        <patternFill>
          <bgColor theme="5" tint="0.3999450666829432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s>
  <tableStyles count="0" defaultTableStyle="TableStyleMedium2" defaultPivotStyle="PivotStyleLight16"/>
  <colors>
    <mruColors>
      <color rgb="FFE7E8FF"/>
      <color rgb="FFEBFEFF"/>
      <color rgb="FFF2DDFF"/>
      <color rgb="FFF9EFFF"/>
      <color rgb="FFFFEBFD"/>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F48"/>
  <sheetViews>
    <sheetView rightToLeft="1" tabSelected="1" view="pageBreakPreview" zoomScale="90" zoomScaleNormal="90" zoomScaleSheetLayoutView="90" workbookViewId="0">
      <pane xSplit="2" ySplit="7" topLeftCell="C38" activePane="bottomRight" state="frozen"/>
      <selection pane="topRight" activeCell="C1" sqref="C1"/>
      <selection pane="bottomLeft" activeCell="A8" sqref="A8"/>
      <selection pane="bottomRight" activeCell="C41" sqref="C41"/>
    </sheetView>
  </sheetViews>
  <sheetFormatPr defaultColWidth="9" defaultRowHeight="15.6" x14ac:dyDescent="0.3"/>
  <cols>
    <col min="1" max="1" width="13.19921875" style="1" customWidth="1"/>
    <col min="2" max="2" width="10" style="1" customWidth="1"/>
    <col min="3" max="3" width="82.69921875" style="1" customWidth="1"/>
    <col min="4" max="4" width="28.8984375" style="1" customWidth="1"/>
    <col min="5" max="5" width="28.296875" style="1" customWidth="1"/>
    <col min="6" max="6" width="30.09765625" style="1" customWidth="1"/>
    <col min="7" max="16384" width="9" style="1"/>
  </cols>
  <sheetData>
    <row r="1" spans="1:6" ht="18.75" customHeight="1" x14ac:dyDescent="0.3">
      <c r="A1" s="113"/>
      <c r="B1" s="114"/>
      <c r="C1" s="110" t="s">
        <v>16</v>
      </c>
      <c r="D1" s="104">
        <v>1</v>
      </c>
      <c r="E1" s="104">
        <v>2</v>
      </c>
      <c r="F1" s="104">
        <v>3</v>
      </c>
    </row>
    <row r="2" spans="1:6" ht="15" customHeight="1" x14ac:dyDescent="0.3">
      <c r="A2" s="115"/>
      <c r="B2" s="116"/>
      <c r="C2" s="111"/>
      <c r="D2" s="105"/>
      <c r="E2" s="105"/>
      <c r="F2" s="105"/>
    </row>
    <row r="3" spans="1:6" x14ac:dyDescent="0.3">
      <c r="A3" s="115"/>
      <c r="B3" s="116"/>
      <c r="C3" s="25" t="s">
        <v>0</v>
      </c>
      <c r="D3" s="12"/>
      <c r="E3" s="12"/>
      <c r="F3" s="12"/>
    </row>
    <row r="4" spans="1:6" x14ac:dyDescent="0.3">
      <c r="A4" s="115"/>
      <c r="B4" s="116"/>
      <c r="C4" s="25" t="s">
        <v>29</v>
      </c>
      <c r="D4" s="12"/>
      <c r="E4" s="12"/>
      <c r="F4" s="12"/>
    </row>
    <row r="5" spans="1:6" x14ac:dyDescent="0.3">
      <c r="A5" s="115"/>
      <c r="B5" s="116"/>
      <c r="C5" s="25" t="s">
        <v>1</v>
      </c>
      <c r="D5" s="13"/>
      <c r="E5" s="13"/>
      <c r="F5" s="13"/>
    </row>
    <row r="6" spans="1:6" x14ac:dyDescent="0.3">
      <c r="A6" s="115"/>
      <c r="B6" s="116"/>
      <c r="C6" s="25" t="s">
        <v>2</v>
      </c>
      <c r="D6" s="14"/>
      <c r="E6" s="14"/>
      <c r="F6" s="14"/>
    </row>
    <row r="7" spans="1:6" ht="16.2" thickBot="1" x14ac:dyDescent="0.35">
      <c r="A7" s="115"/>
      <c r="B7" s="116"/>
      <c r="C7" s="35" t="s">
        <v>30</v>
      </c>
      <c r="D7" s="24"/>
      <c r="E7" s="24"/>
      <c r="F7" s="24"/>
    </row>
    <row r="8" spans="1:6" ht="16.2" thickBot="1" x14ac:dyDescent="0.35">
      <c r="A8" s="39" t="s">
        <v>6</v>
      </c>
      <c r="B8" s="34" t="s">
        <v>3</v>
      </c>
      <c r="C8" s="106"/>
      <c r="D8" s="106"/>
      <c r="E8" s="106"/>
      <c r="F8" s="106"/>
    </row>
    <row r="9" spans="1:6" ht="17.399999999999999" thickBot="1" x14ac:dyDescent="0.35">
      <c r="A9" s="29"/>
      <c r="B9" s="42" t="s">
        <v>70</v>
      </c>
      <c r="C9" s="43" t="s">
        <v>4</v>
      </c>
      <c r="D9" s="75" t="str">
        <f>IF(COUNTIF(D10:D14,"V")+COUNTIF(D10:D14,"ל.ר.")=5,"V",IF(COUNTIF(D10:D14,"X")&gt;0,"X",IF(COUNTIF(D10:D14,"?")&gt;0,"$","X")))</f>
        <v>X</v>
      </c>
      <c r="E9" s="75" t="str">
        <f t="shared" ref="E9:F9" si="0">IF(COUNTIF(E10:E14,"V")+COUNTIF(E10:E14,"ל.ר.")=5,"V",IF(COUNTIF(E10:E14,"X")&gt;0,"X",IF(COUNTIF(E10:E14,"?")&gt;0,"$","X")))</f>
        <v>X</v>
      </c>
      <c r="F9" s="75" t="str">
        <f t="shared" si="0"/>
        <v>X</v>
      </c>
    </row>
    <row r="10" spans="1:6" ht="19.5" customHeight="1" x14ac:dyDescent="0.3">
      <c r="A10" s="112" t="s">
        <v>7</v>
      </c>
      <c r="B10" s="40" t="s">
        <v>39</v>
      </c>
      <c r="C10" s="41" t="s">
        <v>32</v>
      </c>
      <c r="D10" s="30"/>
      <c r="E10" s="30"/>
      <c r="F10" s="15"/>
    </row>
    <row r="11" spans="1:6" ht="46.8" x14ac:dyDescent="0.3">
      <c r="A11" s="112"/>
      <c r="B11" s="40" t="s">
        <v>40</v>
      </c>
      <c r="C11" s="36" t="s">
        <v>15</v>
      </c>
      <c r="D11" s="30"/>
      <c r="E11" s="30"/>
      <c r="F11" s="15"/>
    </row>
    <row r="12" spans="1:6" ht="46.8" x14ac:dyDescent="0.3">
      <c r="A12" s="112"/>
      <c r="B12" s="40" t="s">
        <v>41</v>
      </c>
      <c r="C12" s="36" t="s">
        <v>12</v>
      </c>
      <c r="D12" s="30"/>
      <c r="E12" s="30"/>
      <c r="F12" s="15"/>
    </row>
    <row r="13" spans="1:6" ht="46.8" x14ac:dyDescent="0.3">
      <c r="A13" s="112"/>
      <c r="B13" s="40" t="s">
        <v>42</v>
      </c>
      <c r="C13" s="36" t="s">
        <v>66</v>
      </c>
      <c r="D13" s="30"/>
      <c r="E13" s="30"/>
      <c r="F13" s="15"/>
    </row>
    <row r="14" spans="1:6" ht="39" customHeight="1" thickBot="1" x14ac:dyDescent="0.35">
      <c r="A14" s="112"/>
      <c r="B14" s="40" t="s">
        <v>43</v>
      </c>
      <c r="C14" s="44" t="s">
        <v>69</v>
      </c>
      <c r="D14" s="31"/>
      <c r="E14" s="31"/>
      <c r="F14" s="82"/>
    </row>
    <row r="15" spans="1:6" ht="22.5" customHeight="1" thickBot="1" x14ac:dyDescent="0.35">
      <c r="A15" s="29"/>
      <c r="B15" s="42" t="s">
        <v>71</v>
      </c>
      <c r="C15" s="45" t="s">
        <v>5</v>
      </c>
      <c r="D15" s="75"/>
      <c r="E15" s="75"/>
      <c r="F15" s="75"/>
    </row>
    <row r="16" spans="1:6" ht="33" customHeight="1" thickBot="1" x14ac:dyDescent="0.35">
      <c r="A16" s="118" t="s">
        <v>18</v>
      </c>
      <c r="B16" s="48" t="s">
        <v>45</v>
      </c>
      <c r="C16" s="23" t="s">
        <v>112</v>
      </c>
      <c r="D16" s="97"/>
      <c r="E16" s="17"/>
      <c r="F16" s="17"/>
    </row>
    <row r="17" spans="1:6" ht="16.2" thickBot="1" x14ac:dyDescent="0.35">
      <c r="A17" s="112"/>
      <c r="B17" s="48" t="s">
        <v>72</v>
      </c>
      <c r="C17" s="172" t="s">
        <v>114</v>
      </c>
      <c r="D17" s="32"/>
      <c r="E17" s="17"/>
      <c r="F17" s="17"/>
    </row>
    <row r="18" spans="1:6" ht="16.2" thickBot="1" x14ac:dyDescent="0.35">
      <c r="A18" s="112"/>
      <c r="B18" s="48" t="s">
        <v>73</v>
      </c>
      <c r="C18" s="1" t="s">
        <v>113</v>
      </c>
      <c r="D18" s="32"/>
      <c r="E18" s="17"/>
      <c r="F18" s="17"/>
    </row>
    <row r="19" spans="1:6" ht="16.2" thickBot="1" x14ac:dyDescent="0.35">
      <c r="A19" s="112"/>
      <c r="B19" s="48" t="s">
        <v>74</v>
      </c>
      <c r="C19" s="47" t="s">
        <v>67</v>
      </c>
      <c r="D19" s="32"/>
      <c r="E19" s="17"/>
      <c r="F19" s="17"/>
    </row>
    <row r="20" spans="1:6" ht="31.8" thickBot="1" x14ac:dyDescent="0.35">
      <c r="A20" s="112"/>
      <c r="B20" s="174" t="s">
        <v>46</v>
      </c>
      <c r="C20" s="73" t="s">
        <v>115</v>
      </c>
      <c r="D20" s="32"/>
      <c r="E20" s="17"/>
      <c r="F20" s="17"/>
    </row>
    <row r="21" spans="1:6" ht="16.2" thickBot="1" x14ac:dyDescent="0.35">
      <c r="A21" s="118" t="s">
        <v>47</v>
      </c>
      <c r="B21" s="175" t="s">
        <v>116</v>
      </c>
      <c r="C21" s="173" t="s">
        <v>120</v>
      </c>
      <c r="D21" s="83"/>
      <c r="E21" s="83"/>
      <c r="F21" s="83"/>
    </row>
    <row r="22" spans="1:6" ht="31.8" thickBot="1" x14ac:dyDescent="0.35">
      <c r="A22" s="112"/>
      <c r="B22" s="46" t="s">
        <v>117</v>
      </c>
      <c r="C22" s="173" t="s">
        <v>121</v>
      </c>
      <c r="D22" s="32"/>
      <c r="E22" s="17"/>
      <c r="F22" s="17"/>
    </row>
    <row r="23" spans="1:6" ht="41.4" customHeight="1" thickBot="1" x14ac:dyDescent="0.35">
      <c r="A23" s="117"/>
      <c r="B23" s="176" t="s">
        <v>118</v>
      </c>
      <c r="C23" s="177" t="s">
        <v>119</v>
      </c>
      <c r="D23" s="32"/>
      <c r="E23" s="17"/>
      <c r="F23" s="17"/>
    </row>
    <row r="24" spans="1:6" ht="19.2" hidden="1" thickBot="1" x14ac:dyDescent="0.35">
      <c r="A24" s="107" t="s">
        <v>53</v>
      </c>
      <c r="B24" s="108"/>
      <c r="C24" s="108"/>
      <c r="D24" s="74" t="str">
        <f>IF(AND(D9="V",D15="V"),"V",IF(OR(D9="X",D15="X"),"X",IF(OR(D9="$",D15="?"),"$","X")))</f>
        <v>X</v>
      </c>
      <c r="E24" s="74" t="str">
        <f>IF(AND(E9="V",E15="V"),"V",IF(OR(E9="X",E15="X"),"X",IF(OR(E9="$",E15="?"),"$","X")))</f>
        <v>X</v>
      </c>
      <c r="F24" s="74" t="str">
        <f>IF(AND(F9="V",F15="V"),"V",IF(OR(F9="X",F15="X"),"X",IF(OR(F9="$",F15="?"),"$","X")))</f>
        <v>X</v>
      </c>
    </row>
    <row r="25" spans="1:6" ht="16.2" thickBot="1" x14ac:dyDescent="0.35">
      <c r="A25" s="39" t="s">
        <v>6</v>
      </c>
      <c r="B25" s="34" t="s">
        <v>3</v>
      </c>
      <c r="C25" s="109"/>
      <c r="D25" s="109"/>
      <c r="E25" s="109"/>
      <c r="F25" s="109"/>
    </row>
    <row r="26" spans="1:6" ht="15.75" customHeight="1" x14ac:dyDescent="0.3">
      <c r="A26" s="99" t="s">
        <v>92</v>
      </c>
      <c r="B26" s="38" t="s">
        <v>75</v>
      </c>
      <c r="C26" s="37" t="s">
        <v>82</v>
      </c>
      <c r="D26" s="20"/>
      <c r="E26" s="18"/>
      <c r="F26" s="18"/>
    </row>
    <row r="27" spans="1:6" ht="46.8" x14ac:dyDescent="0.3">
      <c r="A27" s="100"/>
      <c r="B27" s="38" t="s">
        <v>76</v>
      </c>
      <c r="C27" s="37" t="s">
        <v>34</v>
      </c>
      <c r="D27" s="30"/>
      <c r="E27" s="15"/>
      <c r="F27" s="15"/>
    </row>
    <row r="28" spans="1:6" ht="31.2" x14ac:dyDescent="0.3">
      <c r="A28" s="100"/>
      <c r="B28" s="38" t="s">
        <v>77</v>
      </c>
      <c r="C28" s="37" t="s">
        <v>83</v>
      </c>
      <c r="D28" s="30"/>
      <c r="E28" s="15"/>
      <c r="F28" s="15"/>
    </row>
    <row r="29" spans="1:6" ht="21.75" customHeight="1" x14ac:dyDescent="0.3">
      <c r="A29" s="100"/>
      <c r="B29" s="38" t="s">
        <v>78</v>
      </c>
      <c r="C29" s="37" t="s">
        <v>84</v>
      </c>
      <c r="D29" s="33"/>
      <c r="E29" s="15"/>
      <c r="F29" s="15"/>
    </row>
    <row r="30" spans="1:6" x14ac:dyDescent="0.3">
      <c r="A30" s="100"/>
      <c r="B30" s="38" t="s">
        <v>79</v>
      </c>
      <c r="C30" s="37" t="s">
        <v>48</v>
      </c>
      <c r="D30" s="33"/>
      <c r="E30" s="16"/>
      <c r="F30" s="16"/>
    </row>
    <row r="31" spans="1:6" x14ac:dyDescent="0.3">
      <c r="A31" s="100"/>
      <c r="B31" s="38" t="s">
        <v>80</v>
      </c>
      <c r="C31" s="37" t="s">
        <v>49</v>
      </c>
      <c r="D31" s="33"/>
      <c r="E31" s="16"/>
      <c r="F31" s="16"/>
    </row>
    <row r="32" spans="1:6" x14ac:dyDescent="0.3">
      <c r="A32" s="100"/>
      <c r="B32" s="38" t="s">
        <v>81</v>
      </c>
      <c r="C32" s="37" t="s">
        <v>50</v>
      </c>
      <c r="D32" s="33"/>
      <c r="E32" s="33"/>
      <c r="F32" s="16"/>
    </row>
    <row r="33" spans="1:6" x14ac:dyDescent="0.3">
      <c r="A33" s="100"/>
      <c r="B33" s="38" t="s">
        <v>86</v>
      </c>
      <c r="C33" s="37" t="s">
        <v>51</v>
      </c>
      <c r="D33" s="33"/>
      <c r="E33" s="33"/>
      <c r="F33" s="16"/>
    </row>
    <row r="34" spans="1:6" ht="46.8" x14ac:dyDescent="0.3">
      <c r="A34" s="100"/>
      <c r="B34" s="38" t="s">
        <v>87</v>
      </c>
      <c r="C34" s="37" t="s">
        <v>85</v>
      </c>
      <c r="D34" s="33"/>
      <c r="E34" s="33"/>
      <c r="F34" s="16"/>
    </row>
    <row r="35" spans="1:6" x14ac:dyDescent="0.3">
      <c r="A35" s="100"/>
      <c r="B35" s="38" t="s">
        <v>88</v>
      </c>
      <c r="C35" s="37" t="s">
        <v>44</v>
      </c>
      <c r="D35" s="33"/>
      <c r="E35" s="33"/>
      <c r="F35" s="16"/>
    </row>
    <row r="36" spans="1:6" ht="31.2" x14ac:dyDescent="0.3">
      <c r="A36" s="100"/>
      <c r="B36" s="38" t="s">
        <v>89</v>
      </c>
      <c r="C36" s="37" t="s">
        <v>93</v>
      </c>
      <c r="D36" s="33"/>
      <c r="E36" s="33"/>
      <c r="F36" s="16"/>
    </row>
    <row r="37" spans="1:6" ht="38.25" customHeight="1" x14ac:dyDescent="0.3">
      <c r="A37" s="100"/>
      <c r="B37" s="38" t="s">
        <v>90</v>
      </c>
      <c r="C37" s="37" t="s">
        <v>25</v>
      </c>
      <c r="D37" s="33"/>
      <c r="E37" s="33"/>
      <c r="F37" s="33"/>
    </row>
    <row r="38" spans="1:6" ht="31.8" thickBot="1" x14ac:dyDescent="0.35">
      <c r="A38" s="100"/>
      <c r="B38" s="38" t="s">
        <v>91</v>
      </c>
      <c r="C38" s="37" t="s">
        <v>94</v>
      </c>
      <c r="D38" s="33"/>
      <c r="E38" s="16"/>
      <c r="F38" s="16"/>
    </row>
    <row r="39" spans="1:6" ht="62.4" x14ac:dyDescent="0.3">
      <c r="A39" s="99" t="s">
        <v>95</v>
      </c>
      <c r="B39" s="38" t="s">
        <v>98</v>
      </c>
      <c r="C39" s="37" t="s">
        <v>123</v>
      </c>
      <c r="D39" s="33"/>
      <c r="E39" s="16"/>
      <c r="F39" s="16"/>
    </row>
    <row r="40" spans="1:6" x14ac:dyDescent="0.3">
      <c r="A40" s="100"/>
      <c r="B40" s="38" t="s">
        <v>96</v>
      </c>
      <c r="C40" s="37" t="s">
        <v>122</v>
      </c>
      <c r="D40" s="33"/>
      <c r="E40" s="16"/>
      <c r="F40" s="16"/>
    </row>
    <row r="41" spans="1:6" ht="47.4" thickBot="1" x14ac:dyDescent="0.35">
      <c r="A41" s="100"/>
      <c r="B41" s="77" t="s">
        <v>97</v>
      </c>
      <c r="C41" s="78" t="s">
        <v>52</v>
      </c>
      <c r="D41" s="33"/>
      <c r="E41" s="16"/>
      <c r="F41" s="16"/>
    </row>
    <row r="42" spans="1:6" ht="17.399999999999999" thickBot="1" x14ac:dyDescent="0.35">
      <c r="A42" s="101" t="s">
        <v>54</v>
      </c>
      <c r="B42" s="102"/>
      <c r="C42" s="103"/>
      <c r="D42" s="76" t="str">
        <f>IF(COUNTIF(D26:D41,"V")+COUNTIF(D26:D41,"ל.ר.")=15,"V",IF(COUNTIF(D26:D41,"X")&gt;0,"X",IF(COUNTIF(D26:D41,"?")&gt;0,"$","X")))</f>
        <v>X</v>
      </c>
      <c r="E42" s="75"/>
      <c r="F42" s="75"/>
    </row>
    <row r="43" spans="1:6" x14ac:dyDescent="0.3">
      <c r="B43" s="2"/>
      <c r="C43" s="2"/>
      <c r="D43" s="2"/>
      <c r="E43" s="19"/>
      <c r="F43" s="19"/>
    </row>
    <row r="44" spans="1:6" x14ac:dyDescent="0.3">
      <c r="B44" s="2"/>
      <c r="C44" s="2"/>
      <c r="D44" s="2"/>
      <c r="E44" s="19"/>
      <c r="F44" s="19"/>
    </row>
    <row r="45" spans="1:6" x14ac:dyDescent="0.3">
      <c r="B45" s="2"/>
      <c r="C45" s="2"/>
      <c r="D45" s="2"/>
      <c r="E45" s="19"/>
      <c r="F45" s="19"/>
    </row>
    <row r="46" spans="1:6" x14ac:dyDescent="0.3">
      <c r="B46" s="2"/>
      <c r="C46" s="2"/>
      <c r="D46" s="19"/>
      <c r="E46" s="19"/>
      <c r="F46" s="19"/>
    </row>
    <row r="47" spans="1:6" x14ac:dyDescent="0.3">
      <c r="B47" s="2"/>
      <c r="C47" s="2"/>
      <c r="D47" s="19"/>
      <c r="E47" s="19"/>
      <c r="F47" s="19"/>
    </row>
    <row r="48" spans="1:6" x14ac:dyDescent="0.3">
      <c r="B48" s="2"/>
      <c r="C48" s="2"/>
      <c r="D48" s="19"/>
      <c r="E48" s="19"/>
      <c r="F48" s="19"/>
    </row>
  </sheetData>
  <mergeCells count="14">
    <mergeCell ref="A39:A41"/>
    <mergeCell ref="A42:C42"/>
    <mergeCell ref="F1:F2"/>
    <mergeCell ref="C8:F8"/>
    <mergeCell ref="A24:C24"/>
    <mergeCell ref="C25:F25"/>
    <mergeCell ref="C1:C2"/>
    <mergeCell ref="D1:D2"/>
    <mergeCell ref="E1:E2"/>
    <mergeCell ref="A10:A14"/>
    <mergeCell ref="A1:B7"/>
    <mergeCell ref="A21:A23"/>
    <mergeCell ref="A26:A38"/>
    <mergeCell ref="A16:A20"/>
  </mergeCells>
  <conditionalFormatting sqref="F10:F13 D21:F21 E21:E23 D10:E14">
    <cfRule type="containsText" dxfId="87" priority="282" operator="containsText" text="V">
      <formula>NOT(ISERROR(SEARCH("V",D10)))</formula>
    </cfRule>
    <cfRule type="expression" dxfId="86" priority="283">
      <formula>D10="ל.ר."</formula>
    </cfRule>
    <cfRule type="containsText" dxfId="85" priority="284" operator="containsText" text="X">
      <formula>NOT(ISERROR(SEARCH("X",D10)))</formula>
    </cfRule>
    <cfRule type="notContainsBlanks" dxfId="84" priority="285">
      <formula>LEN(TRIM(D10))&gt;0</formula>
    </cfRule>
  </conditionalFormatting>
  <conditionalFormatting sqref="E26:E29 D28:D38 F28:F29 D26:F27 F31:F35 E31:E38 F37:F38">
    <cfRule type="containsText" dxfId="83" priority="270" operator="containsText" text="V">
      <formula>NOT(ISERROR(SEARCH("V",D26)))</formula>
    </cfRule>
    <cfRule type="expression" dxfId="82" priority="271">
      <formula>D26="ל.ר."</formula>
    </cfRule>
    <cfRule type="containsText" dxfId="81" priority="272" operator="containsText" text="X">
      <formula>NOT(ISERROR(SEARCH("X",D26)))</formula>
    </cfRule>
    <cfRule type="notContainsBlanks" dxfId="80" priority="273">
      <formula>LEN(TRIM(D26))&gt;0</formula>
    </cfRule>
  </conditionalFormatting>
  <conditionalFormatting sqref="F36 E30:F30">
    <cfRule type="containsText" dxfId="79" priority="157" operator="containsText" text="V">
      <formula>NOT(ISERROR(SEARCH("V",E30)))</formula>
    </cfRule>
    <cfRule type="expression" dxfId="78" priority="158">
      <formula>E30="ל.ר."</formula>
    </cfRule>
    <cfRule type="containsText" dxfId="77" priority="159" operator="containsText" text="X">
      <formula>NOT(ISERROR(SEARCH("X",E30)))</formula>
    </cfRule>
    <cfRule type="notContainsBlanks" dxfId="76" priority="160">
      <formula>LEN(TRIM(E30))&gt;0</formula>
    </cfRule>
  </conditionalFormatting>
  <conditionalFormatting sqref="F14">
    <cfRule type="containsText" dxfId="75" priority="169" operator="containsText" text="V">
      <formula>NOT(ISERROR(SEARCH("V",F14)))</formula>
    </cfRule>
    <cfRule type="expression" dxfId="74" priority="170">
      <formula>F14="ל.ר."</formula>
    </cfRule>
    <cfRule type="containsText" dxfId="73" priority="171" operator="containsText" text="X">
      <formula>NOT(ISERROR(SEARCH("X",F14)))</formula>
    </cfRule>
    <cfRule type="notContainsBlanks" dxfId="72" priority="172">
      <formula>LEN(TRIM(F14))&gt;0</formula>
    </cfRule>
  </conditionalFormatting>
  <conditionalFormatting sqref="D16:F20">
    <cfRule type="containsText" dxfId="71" priority="165" operator="containsText" text="V">
      <formula>NOT(ISERROR(SEARCH("V",D16)))</formula>
    </cfRule>
    <cfRule type="expression" dxfId="70" priority="166">
      <formula>D16="ל.ר."</formula>
    </cfRule>
    <cfRule type="containsText" dxfId="69" priority="167" operator="containsText" text="X">
      <formula>NOT(ISERROR(SEARCH("X",D16)))</formula>
    </cfRule>
    <cfRule type="notContainsBlanks" dxfId="68" priority="168">
      <formula>LEN(TRIM(D16))&gt;0</formula>
    </cfRule>
  </conditionalFormatting>
  <conditionalFormatting sqref="D39:F41">
    <cfRule type="containsText" dxfId="67" priority="101" operator="containsText" text="V">
      <formula>NOT(ISERROR(SEARCH("V",D39)))</formula>
    </cfRule>
    <cfRule type="expression" dxfId="66" priority="102">
      <formula>D39="ל.ר."</formula>
    </cfRule>
    <cfRule type="containsText" dxfId="65" priority="103" operator="containsText" text="X">
      <formula>NOT(ISERROR(SEARCH("X",D39)))</formula>
    </cfRule>
    <cfRule type="notContainsBlanks" dxfId="64" priority="104">
      <formula>LEN(TRIM(D39))&gt;0</formula>
    </cfRule>
  </conditionalFormatting>
  <conditionalFormatting sqref="D9:F9">
    <cfRule type="containsText" dxfId="63" priority="85" operator="containsText" text="ל.ר.">
      <formula>NOT(ISERROR(SEARCH("ל.ר.",D9)))</formula>
    </cfRule>
    <cfRule type="containsText" dxfId="62" priority="86" operator="containsText" text="$">
      <formula>NOT(ISERROR(SEARCH("$",D9)))</formula>
    </cfRule>
    <cfRule type="containsText" dxfId="61" priority="87" operator="containsText" text="X">
      <formula>NOT(ISERROR(SEARCH("X",D9)))</formula>
    </cfRule>
    <cfRule type="containsText" dxfId="60" priority="88" operator="containsText" text="V">
      <formula>NOT(ISERROR(SEARCH("V",D9)))</formula>
    </cfRule>
  </conditionalFormatting>
  <conditionalFormatting sqref="D15">
    <cfRule type="containsText" dxfId="59" priority="81" operator="containsText" text="ל.ר.">
      <formula>NOT(ISERROR(SEARCH("ל.ר.",D15)))</formula>
    </cfRule>
    <cfRule type="containsText" dxfId="58" priority="82" operator="containsText" text="$">
      <formula>NOT(ISERROR(SEARCH("$",D15)))</formula>
    </cfRule>
    <cfRule type="containsText" dxfId="57" priority="83" operator="containsText" text="X">
      <formula>NOT(ISERROR(SEARCH("X",D15)))</formula>
    </cfRule>
    <cfRule type="containsText" dxfId="56" priority="84" operator="containsText" text="V">
      <formula>NOT(ISERROR(SEARCH("V",D15)))</formula>
    </cfRule>
  </conditionalFormatting>
  <conditionalFormatting sqref="E15">
    <cfRule type="containsText" dxfId="47" priority="69" operator="containsText" text="ל.ר.">
      <formula>NOT(ISERROR(SEARCH("ל.ר.",E15)))</formula>
    </cfRule>
    <cfRule type="containsText" dxfId="46" priority="70" operator="containsText" text="$">
      <formula>NOT(ISERROR(SEARCH("$",E15)))</formula>
    </cfRule>
    <cfRule type="containsText" dxfId="45" priority="71" operator="containsText" text="X">
      <formula>NOT(ISERROR(SEARCH("X",E15)))</formula>
    </cfRule>
    <cfRule type="containsText" dxfId="44" priority="72" operator="containsText" text="V">
      <formula>NOT(ISERROR(SEARCH("V",E15)))</formula>
    </cfRule>
  </conditionalFormatting>
  <conditionalFormatting sqref="F15">
    <cfRule type="containsText" dxfId="43" priority="65" operator="containsText" text="ל.ר.">
      <formula>NOT(ISERROR(SEARCH("ל.ר.",F15)))</formula>
    </cfRule>
    <cfRule type="containsText" dxfId="42" priority="66" operator="containsText" text="$">
      <formula>NOT(ISERROR(SEARCH("$",F15)))</formula>
    </cfRule>
    <cfRule type="containsText" dxfId="41" priority="67" operator="containsText" text="X">
      <formula>NOT(ISERROR(SEARCH("X",F15)))</formula>
    </cfRule>
    <cfRule type="containsText" dxfId="40" priority="68" operator="containsText" text="V">
      <formula>NOT(ISERROR(SEARCH("V",F15)))</formula>
    </cfRule>
  </conditionalFormatting>
  <conditionalFormatting sqref="D24">
    <cfRule type="containsText" dxfId="39" priority="57" operator="containsText" text="ל.ר.">
      <formula>NOT(ISERROR(SEARCH("ל.ר.",D24)))</formula>
    </cfRule>
    <cfRule type="containsText" dxfId="38" priority="58" operator="containsText" text="$">
      <formula>NOT(ISERROR(SEARCH("$",D24)))</formula>
    </cfRule>
    <cfRule type="containsText" dxfId="37" priority="59" operator="containsText" text="X">
      <formula>NOT(ISERROR(SEARCH("X",D24)))</formula>
    </cfRule>
    <cfRule type="containsText" dxfId="36" priority="60" operator="containsText" text="V">
      <formula>NOT(ISERROR(SEARCH("V",D24)))</formula>
    </cfRule>
  </conditionalFormatting>
  <conditionalFormatting sqref="E24">
    <cfRule type="containsText" dxfId="35" priority="53" operator="containsText" text="ל.ר.">
      <formula>NOT(ISERROR(SEARCH("ל.ר.",E24)))</formula>
    </cfRule>
    <cfRule type="containsText" dxfId="34" priority="54" operator="containsText" text="$">
      <formula>NOT(ISERROR(SEARCH("$",E24)))</formula>
    </cfRule>
    <cfRule type="containsText" dxfId="33" priority="55" operator="containsText" text="X">
      <formula>NOT(ISERROR(SEARCH("X",E24)))</formula>
    </cfRule>
    <cfRule type="containsText" dxfId="32" priority="56" operator="containsText" text="V">
      <formula>NOT(ISERROR(SEARCH("V",E24)))</formula>
    </cfRule>
  </conditionalFormatting>
  <conditionalFormatting sqref="F24">
    <cfRule type="containsText" dxfId="31" priority="49" operator="containsText" text="ל.ר.">
      <formula>NOT(ISERROR(SEARCH("ל.ר.",F24)))</formula>
    </cfRule>
    <cfRule type="containsText" dxfId="30" priority="50" operator="containsText" text="$">
      <formula>NOT(ISERROR(SEARCH("$",F24)))</formula>
    </cfRule>
    <cfRule type="containsText" dxfId="29" priority="51" operator="containsText" text="X">
      <formula>NOT(ISERROR(SEARCH("X",F24)))</formula>
    </cfRule>
    <cfRule type="containsText" dxfId="28" priority="52" operator="containsText" text="V">
      <formula>NOT(ISERROR(SEARCH("V",F24)))</formula>
    </cfRule>
  </conditionalFormatting>
  <conditionalFormatting sqref="D42">
    <cfRule type="containsText" dxfId="27" priority="41" operator="containsText" text="ל.ר.">
      <formula>NOT(ISERROR(SEARCH("ל.ר.",D42)))</formula>
    </cfRule>
    <cfRule type="containsText" dxfId="26" priority="42" operator="containsText" text="$">
      <formula>NOT(ISERROR(SEARCH("$",D42)))</formula>
    </cfRule>
    <cfRule type="containsText" dxfId="25" priority="43" operator="containsText" text="X">
      <formula>NOT(ISERROR(SEARCH("X",D42)))</formula>
    </cfRule>
    <cfRule type="containsText" dxfId="24" priority="44" operator="containsText" text="V">
      <formula>NOT(ISERROR(SEARCH("V",D42)))</formula>
    </cfRule>
  </conditionalFormatting>
  <conditionalFormatting sqref="E42">
    <cfRule type="containsText" dxfId="23" priority="37" operator="containsText" text="ל.ר.">
      <formula>NOT(ISERROR(SEARCH("ל.ר.",E42)))</formula>
    </cfRule>
    <cfRule type="containsText" dxfId="22" priority="38" operator="containsText" text="$">
      <formula>NOT(ISERROR(SEARCH("$",E42)))</formula>
    </cfRule>
    <cfRule type="containsText" dxfId="21" priority="39" operator="containsText" text="X">
      <formula>NOT(ISERROR(SEARCH("X",E42)))</formula>
    </cfRule>
    <cfRule type="containsText" dxfId="20" priority="40" operator="containsText" text="V">
      <formula>NOT(ISERROR(SEARCH("V",E42)))</formula>
    </cfRule>
  </conditionalFormatting>
  <conditionalFormatting sqref="F42">
    <cfRule type="containsText" dxfId="19" priority="33" operator="containsText" text="ל.ר.">
      <formula>NOT(ISERROR(SEARCH("ל.ר.",F42)))</formula>
    </cfRule>
    <cfRule type="containsText" dxfId="18" priority="34" operator="containsText" text="$">
      <formula>NOT(ISERROR(SEARCH("$",F42)))</formula>
    </cfRule>
    <cfRule type="containsText" dxfId="17" priority="35" operator="containsText" text="X">
      <formula>NOT(ISERROR(SEARCH("X",F42)))</formula>
    </cfRule>
    <cfRule type="containsText" dxfId="16" priority="36" operator="containsText" text="V">
      <formula>NOT(ISERROR(SEARCH("V",F42)))</formula>
    </cfRule>
  </conditionalFormatting>
  <conditionalFormatting sqref="F22:F23">
    <cfRule type="containsText" dxfId="15" priority="9" operator="containsText" text="V">
      <formula>NOT(ISERROR(SEARCH("V",F22)))</formula>
    </cfRule>
    <cfRule type="expression" dxfId="14" priority="10">
      <formula>F22="ל.ר."</formula>
    </cfRule>
    <cfRule type="containsText" dxfId="13" priority="11" operator="containsText" text="X">
      <formula>NOT(ISERROR(SEARCH("X",F22)))</formula>
    </cfRule>
    <cfRule type="notContainsBlanks" dxfId="12" priority="12">
      <formula>LEN(TRIM(F22))&gt;0</formula>
    </cfRule>
  </conditionalFormatting>
  <conditionalFormatting sqref="D22:D23">
    <cfRule type="containsText" dxfId="11" priority="1" operator="containsText" text="V">
      <formula>NOT(ISERROR(SEARCH("V",D22)))</formula>
    </cfRule>
    <cfRule type="expression" dxfId="10" priority="2">
      <formula>D22="ל.ר."</formula>
    </cfRule>
    <cfRule type="containsText" dxfId="9" priority="3" operator="containsText" text="X">
      <formula>NOT(ISERROR(SEARCH("X",D22)))</formula>
    </cfRule>
    <cfRule type="notContainsBlanks" dxfId="8" priority="4">
      <formula>LEN(TRIM(D22))&gt;0</formula>
    </cfRule>
  </conditionalFormatting>
  <dataValidations disablePrompts="1" count="1">
    <dataValidation allowBlank="1" showInputMessage="1" sqref="D26:F41 D10:F14 D16:F23"/>
  </dataValidations>
  <pageMargins left="0.7" right="0.7" top="0.75" bottom="0.75" header="0.3" footer="0.3"/>
  <pageSetup paperSize="9" scale="44" orientation="portrait"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3"/>
  <sheetViews>
    <sheetView rightToLeft="1" topLeftCell="A3" zoomScale="80" zoomScaleNormal="80" workbookViewId="0">
      <selection activeCell="D10" sqref="D10"/>
    </sheetView>
  </sheetViews>
  <sheetFormatPr defaultColWidth="9" defaultRowHeight="15.6" x14ac:dyDescent="0.3"/>
  <cols>
    <col min="1" max="1" width="13" style="1" customWidth="1"/>
    <col min="2" max="2" width="7.8984375" style="1" customWidth="1"/>
    <col min="3" max="3" width="47" style="1" customWidth="1"/>
    <col min="4" max="4" width="7.8984375" style="1" customWidth="1"/>
    <col min="5" max="5" width="38.5" style="1" customWidth="1"/>
    <col min="6" max="6" width="9.69921875" style="1" bestFit="1" customWidth="1"/>
    <col min="7" max="7" width="34.796875" style="1" customWidth="1"/>
    <col min="8" max="8" width="7.8984375" style="1" bestFit="1" customWidth="1"/>
    <col min="9" max="9" width="33.296875" style="1" customWidth="1"/>
    <col min="10" max="10" width="10" style="1" customWidth="1"/>
    <col min="11" max="16384" width="9" style="1"/>
  </cols>
  <sheetData>
    <row r="1" spans="1:10" ht="34.200000000000003" customHeight="1" x14ac:dyDescent="0.3">
      <c r="A1" s="127" t="s">
        <v>21</v>
      </c>
      <c r="B1" s="133" t="s">
        <v>26</v>
      </c>
      <c r="C1" s="133" t="s">
        <v>33</v>
      </c>
      <c r="D1" s="130" t="s">
        <v>20</v>
      </c>
      <c r="E1" s="121">
        <f>'תנאי סף'!D1:D2</f>
        <v>1</v>
      </c>
      <c r="F1" s="122"/>
      <c r="G1" s="121">
        <f>'תנאי סף'!E1:E2</f>
        <v>2</v>
      </c>
      <c r="H1" s="122"/>
      <c r="I1" s="121">
        <f>'תנאי סף'!F1:F2</f>
        <v>3</v>
      </c>
      <c r="J1" s="122"/>
    </row>
    <row r="2" spans="1:10" ht="53.4" customHeight="1" x14ac:dyDescent="0.3">
      <c r="A2" s="128"/>
      <c r="B2" s="134"/>
      <c r="C2" s="134"/>
      <c r="D2" s="131"/>
      <c r="E2" s="123">
        <f>'תנאי סף'!D3</f>
        <v>0</v>
      </c>
      <c r="F2" s="124"/>
      <c r="G2" s="123">
        <f>'תנאי סף'!E3</f>
        <v>0</v>
      </c>
      <c r="H2" s="124"/>
      <c r="I2" s="123">
        <f>'תנאי סף'!F3</f>
        <v>0</v>
      </c>
      <c r="J2" s="124"/>
    </row>
    <row r="3" spans="1:10" ht="16.5" customHeight="1" thickBot="1" x14ac:dyDescent="0.35">
      <c r="A3" s="129"/>
      <c r="B3" s="135"/>
      <c r="C3" s="135"/>
      <c r="D3" s="132"/>
      <c r="E3" s="61" t="s">
        <v>24</v>
      </c>
      <c r="F3" s="63" t="s">
        <v>8</v>
      </c>
      <c r="G3" s="61" t="s">
        <v>24</v>
      </c>
      <c r="H3" s="63" t="s">
        <v>8</v>
      </c>
      <c r="I3" s="61" t="s">
        <v>24</v>
      </c>
      <c r="J3" s="63" t="s">
        <v>8</v>
      </c>
    </row>
    <row r="4" spans="1:10" ht="159.6" customHeight="1" thickBot="1" x14ac:dyDescent="0.35">
      <c r="A4" s="136" t="s">
        <v>68</v>
      </c>
      <c r="B4" s="58" t="s">
        <v>99</v>
      </c>
      <c r="C4" s="69" t="s">
        <v>124</v>
      </c>
      <c r="D4" s="62">
        <v>10</v>
      </c>
      <c r="E4" s="64"/>
      <c r="F4" s="92"/>
      <c r="G4" s="64"/>
      <c r="H4" s="92"/>
      <c r="I4" s="64"/>
      <c r="J4" s="92"/>
    </row>
    <row r="5" spans="1:10" ht="82.8" customHeight="1" thickBot="1" x14ac:dyDescent="0.35">
      <c r="A5" s="178"/>
      <c r="B5" s="58" t="s">
        <v>100</v>
      </c>
      <c r="C5" s="69" t="s">
        <v>126</v>
      </c>
      <c r="D5" s="62">
        <v>10</v>
      </c>
      <c r="E5" s="64"/>
      <c r="F5" s="92"/>
      <c r="G5" s="64"/>
      <c r="H5" s="92"/>
      <c r="I5" s="64"/>
      <c r="J5" s="92"/>
    </row>
    <row r="6" spans="1:10" ht="47.4" thickBot="1" x14ac:dyDescent="0.35">
      <c r="A6" s="137"/>
      <c r="B6" s="58" t="s">
        <v>125</v>
      </c>
      <c r="C6" s="70" t="s">
        <v>127</v>
      </c>
      <c r="D6" s="59">
        <v>10</v>
      </c>
      <c r="E6" s="64"/>
      <c r="F6" s="92"/>
      <c r="G6" s="64"/>
      <c r="H6" s="92"/>
      <c r="I6" s="64"/>
      <c r="J6" s="92"/>
    </row>
    <row r="7" spans="1:10" ht="66" customHeight="1" thickBot="1" x14ac:dyDescent="0.35">
      <c r="A7" s="136" t="s">
        <v>55</v>
      </c>
      <c r="B7" s="55" t="s">
        <v>101</v>
      </c>
      <c r="C7" s="69" t="s">
        <v>128</v>
      </c>
      <c r="D7" s="62">
        <v>20</v>
      </c>
      <c r="E7" s="119"/>
      <c r="F7" s="125"/>
      <c r="G7" s="119"/>
      <c r="H7" s="125"/>
      <c r="I7" s="119"/>
      <c r="J7" s="125"/>
    </row>
    <row r="8" spans="1:10" ht="75" customHeight="1" thickBot="1" x14ac:dyDescent="0.35">
      <c r="A8" s="138"/>
      <c r="B8" s="57" t="s">
        <v>103</v>
      </c>
      <c r="C8" s="71" t="s">
        <v>102</v>
      </c>
      <c r="D8" s="59">
        <v>10</v>
      </c>
      <c r="E8" s="120"/>
      <c r="F8" s="126"/>
      <c r="G8" s="120"/>
      <c r="H8" s="126"/>
      <c r="I8" s="120"/>
      <c r="J8" s="126"/>
    </row>
    <row r="9" spans="1:10" ht="74.25" customHeight="1" x14ac:dyDescent="0.3">
      <c r="A9" s="60" t="s">
        <v>35</v>
      </c>
      <c r="B9" s="53" t="s">
        <v>104</v>
      </c>
      <c r="C9" s="72" t="s">
        <v>105</v>
      </c>
      <c r="D9" s="56">
        <v>40</v>
      </c>
      <c r="E9" s="65"/>
      <c r="F9" s="93"/>
      <c r="G9" s="65"/>
      <c r="H9" s="93"/>
      <c r="I9" s="65"/>
      <c r="J9" s="93"/>
    </row>
    <row r="10" spans="1:10" ht="21.6" thickBot="1" x14ac:dyDescent="0.35">
      <c r="A10" s="145" t="s">
        <v>14</v>
      </c>
      <c r="B10" s="146"/>
      <c r="C10" s="147"/>
      <c r="D10" s="94">
        <f>SUM(D4:D9)</f>
        <v>100</v>
      </c>
      <c r="E10" s="140">
        <f>SUM(F$4:F$9)</f>
        <v>0</v>
      </c>
      <c r="F10" s="141"/>
      <c r="G10" s="140">
        <f>SUM(H$4:H$9)</f>
        <v>0</v>
      </c>
      <c r="H10" s="141"/>
      <c r="I10" s="140">
        <f>SUM(J$4:J$9)</f>
        <v>0</v>
      </c>
      <c r="J10" s="141"/>
    </row>
    <row r="11" spans="1:10" ht="21" customHeight="1" thickBot="1" x14ac:dyDescent="0.35">
      <c r="A11" s="142" t="s">
        <v>13</v>
      </c>
      <c r="B11" s="143"/>
      <c r="C11" s="144"/>
      <c r="D11" s="95"/>
      <c r="E11" s="139" t="str">
        <f>IF(E$10&gt;=$D$11,"V","X")</f>
        <v>V</v>
      </c>
      <c r="F11" s="139"/>
      <c r="G11" s="139" t="str">
        <f>IF(G$10&gt;=$D$11,"V","X")</f>
        <v>V</v>
      </c>
      <c r="H11" s="139"/>
      <c r="I11" s="139" t="str">
        <f>IF(I$10&gt;=$D$11,"V","X")</f>
        <v>V</v>
      </c>
      <c r="J11" s="139"/>
    </row>
    <row r="12" spans="1:10" ht="21.6" thickBot="1" x14ac:dyDescent="0.35">
      <c r="A12" s="142" t="s">
        <v>111</v>
      </c>
      <c r="B12" s="143"/>
      <c r="C12" s="144"/>
      <c r="D12" s="95"/>
      <c r="E12" s="139" t="str">
        <f>IF(E$10&gt;=$D$12,"V","X")</f>
        <v>V</v>
      </c>
      <c r="F12" s="139"/>
      <c r="G12" s="139" t="str">
        <f>IF(G$10&gt;=$D$12,"V","X")</f>
        <v>V</v>
      </c>
      <c r="H12" s="139"/>
      <c r="I12" s="139" t="str">
        <f>IF(I$10&gt;=$D$12,"V","X")</f>
        <v>V</v>
      </c>
      <c r="J12" s="139"/>
    </row>
    <row r="15" spans="1:10" x14ac:dyDescent="0.3">
      <c r="E15" s="1">
        <f>E10/$D$10*70</f>
        <v>0</v>
      </c>
      <c r="F15" s="1">
        <f t="shared" ref="F15:J15" si="0">F10/$D$10*70</f>
        <v>0</v>
      </c>
      <c r="G15" s="1">
        <f t="shared" si="0"/>
        <v>0</v>
      </c>
      <c r="H15" s="1">
        <f t="shared" si="0"/>
        <v>0</v>
      </c>
      <c r="I15" s="1">
        <f t="shared" si="0"/>
        <v>0</v>
      </c>
      <c r="J15" s="1">
        <f t="shared" si="0"/>
        <v>0</v>
      </c>
    </row>
    <row r="16" spans="1:10" x14ac:dyDescent="0.3">
      <c r="D16" s="11"/>
    </row>
    <row r="32" spans="1:1" x14ac:dyDescent="0.3">
      <c r="A32" s="1" t="s">
        <v>22</v>
      </c>
    </row>
    <row r="33" spans="1:1" x14ac:dyDescent="0.3">
      <c r="A33" s="1" t="s">
        <v>23</v>
      </c>
    </row>
  </sheetData>
  <mergeCells count="30">
    <mergeCell ref="I12:J12"/>
    <mergeCell ref="I10:J10"/>
    <mergeCell ref="I11:J11"/>
    <mergeCell ref="G11:H11"/>
    <mergeCell ref="G10:H10"/>
    <mergeCell ref="E11:F11"/>
    <mergeCell ref="E10:F10"/>
    <mergeCell ref="A12:C12"/>
    <mergeCell ref="E12:F12"/>
    <mergeCell ref="G12:H12"/>
    <mergeCell ref="A11:C11"/>
    <mergeCell ref="A10:C10"/>
    <mergeCell ref="A1:A3"/>
    <mergeCell ref="D1:D3"/>
    <mergeCell ref="B1:B3"/>
    <mergeCell ref="A4:A6"/>
    <mergeCell ref="A7:A8"/>
    <mergeCell ref="C1:C3"/>
    <mergeCell ref="E7:E8"/>
    <mergeCell ref="I1:J1"/>
    <mergeCell ref="G2:H2"/>
    <mergeCell ref="I2:J2"/>
    <mergeCell ref="E1:F1"/>
    <mergeCell ref="G1:H1"/>
    <mergeCell ref="E2:F2"/>
    <mergeCell ref="F7:F8"/>
    <mergeCell ref="I7:I8"/>
    <mergeCell ref="J7:J8"/>
    <mergeCell ref="G7:G8"/>
    <mergeCell ref="H7:H8"/>
  </mergeCells>
  <conditionalFormatting sqref="E11:F11">
    <cfRule type="expression" dxfId="7" priority="11">
      <formula>E11="X"</formula>
    </cfRule>
    <cfRule type="expression" dxfId="6" priority="12">
      <formula>E11="V"</formula>
    </cfRule>
  </conditionalFormatting>
  <conditionalFormatting sqref="G11:J11">
    <cfRule type="expression" dxfId="5" priority="5">
      <formula>G11="X"</formula>
    </cfRule>
    <cfRule type="expression" dxfId="4" priority="6">
      <formula>G11="V"</formula>
    </cfRule>
  </conditionalFormatting>
  <conditionalFormatting sqref="E12:F12">
    <cfRule type="expression" dxfId="3" priority="3">
      <formula>E12="X"</formula>
    </cfRule>
    <cfRule type="expression" dxfId="2" priority="4">
      <formula>E12="V"</formula>
    </cfRule>
  </conditionalFormatting>
  <conditionalFormatting sqref="G12:J12">
    <cfRule type="expression" dxfId="1" priority="1">
      <formula>G12="X"</formula>
    </cfRule>
    <cfRule type="expression" dxfId="0" priority="2">
      <formula>G12="V"</formula>
    </cfRule>
  </conditionalFormatting>
  <dataValidations count="1">
    <dataValidation operator="notBetween" allowBlank="1" showInputMessage="1" showErrorMessage="1" sqref="G4:G6 E4:E6 I4:I6"/>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9"/>
  <sheetViews>
    <sheetView rightToLeft="1" zoomScale="90" zoomScaleNormal="90" workbookViewId="0">
      <selection activeCell="H5" sqref="H5:K8"/>
    </sheetView>
  </sheetViews>
  <sheetFormatPr defaultRowHeight="13.8" x14ac:dyDescent="0.25"/>
  <cols>
    <col min="2" max="2" width="21.19921875" customWidth="1"/>
    <col min="3" max="3" width="20.69921875" customWidth="1"/>
    <col min="4" max="4" width="40.5" customWidth="1"/>
    <col min="5" max="5" width="11.5" customWidth="1"/>
    <col min="7" max="7" width="23.09765625" customWidth="1"/>
    <col min="9" max="9" width="22.296875" customWidth="1"/>
    <col min="11" max="11" width="30.09765625" customWidth="1"/>
  </cols>
  <sheetData>
    <row r="1" spans="1:11" ht="16.2" thickBot="1" x14ac:dyDescent="0.3">
      <c r="A1" s="157" t="s">
        <v>57</v>
      </c>
      <c r="B1" s="157"/>
      <c r="C1" s="157"/>
      <c r="D1" s="158"/>
      <c r="E1" s="158" t="s">
        <v>38</v>
      </c>
      <c r="F1" s="148">
        <f>'תנאי סף'!D1:D2</f>
        <v>1</v>
      </c>
      <c r="G1" s="149"/>
      <c r="H1" s="148">
        <f>'תנאי סף'!E1:E2</f>
        <v>2</v>
      </c>
      <c r="I1" s="149"/>
      <c r="J1" s="148">
        <f>'תנאי סף'!F1:F2</f>
        <v>3</v>
      </c>
      <c r="K1" s="149"/>
    </row>
    <row r="2" spans="1:11" ht="15.75" customHeight="1" x14ac:dyDescent="0.25">
      <c r="A2" s="157"/>
      <c r="B2" s="157"/>
      <c r="C2" s="157"/>
      <c r="D2" s="158"/>
      <c r="E2" s="158"/>
      <c r="F2" s="150">
        <f>'תנאי סף'!D3</f>
        <v>0</v>
      </c>
      <c r="G2" s="151"/>
      <c r="H2" s="150">
        <f>'תנאי סף'!E3</f>
        <v>0</v>
      </c>
      <c r="I2" s="151"/>
      <c r="J2" s="150">
        <f>'תנאי סף'!F3</f>
        <v>0</v>
      </c>
      <c r="K2" s="151"/>
    </row>
    <row r="3" spans="1:11" ht="31.8" customHeight="1" x14ac:dyDescent="0.25">
      <c r="A3" s="159"/>
      <c r="B3" s="159"/>
      <c r="C3" s="159"/>
      <c r="D3" s="160"/>
      <c r="E3" s="160"/>
      <c r="F3" s="152"/>
      <c r="G3" s="153"/>
      <c r="H3" s="152"/>
      <c r="I3" s="153"/>
      <c r="J3" s="152"/>
      <c r="K3" s="153"/>
    </row>
    <row r="4" spans="1:11" ht="16.2" thickBot="1" x14ac:dyDescent="0.3">
      <c r="A4" s="49" t="s">
        <v>17</v>
      </c>
      <c r="B4" s="50" t="s">
        <v>37</v>
      </c>
      <c r="C4" s="51" t="s">
        <v>36</v>
      </c>
      <c r="D4" s="84" t="s">
        <v>28</v>
      </c>
      <c r="E4" s="85" t="s">
        <v>8</v>
      </c>
      <c r="F4" s="86" t="s">
        <v>27</v>
      </c>
      <c r="G4" s="28" t="s">
        <v>24</v>
      </c>
      <c r="H4" s="27" t="s">
        <v>27</v>
      </c>
      <c r="I4" s="28" t="s">
        <v>24</v>
      </c>
      <c r="J4" s="27" t="s">
        <v>27</v>
      </c>
      <c r="K4" s="28" t="s">
        <v>24</v>
      </c>
    </row>
    <row r="5" spans="1:11" ht="55.2" customHeight="1" x14ac:dyDescent="0.25">
      <c r="A5" s="161" t="s">
        <v>56</v>
      </c>
      <c r="B5" s="183" t="s">
        <v>58</v>
      </c>
      <c r="C5" s="180" t="s">
        <v>106</v>
      </c>
      <c r="D5" s="96" t="s">
        <v>108</v>
      </c>
      <c r="E5" s="89">
        <v>30</v>
      </c>
      <c r="F5" s="87"/>
      <c r="G5" s="87"/>
      <c r="H5" s="87"/>
      <c r="I5" s="87"/>
      <c r="J5" s="87"/>
      <c r="K5" s="87"/>
    </row>
    <row r="6" spans="1:11" ht="21.6" thickBot="1" x14ac:dyDescent="0.3">
      <c r="A6" s="162"/>
      <c r="B6" s="184"/>
      <c r="C6" s="181"/>
      <c r="D6" s="96" t="s">
        <v>109</v>
      </c>
      <c r="E6" s="90">
        <v>15</v>
      </c>
      <c r="F6" s="88"/>
      <c r="G6" s="88"/>
      <c r="H6" s="88"/>
      <c r="I6" s="88"/>
      <c r="J6" s="88"/>
      <c r="K6" s="88"/>
    </row>
    <row r="7" spans="1:11" ht="69" customHeight="1" thickBot="1" x14ac:dyDescent="0.3">
      <c r="A7" s="162"/>
      <c r="B7" s="184"/>
      <c r="C7" s="182" t="s">
        <v>107</v>
      </c>
      <c r="D7" s="96" t="s">
        <v>110</v>
      </c>
      <c r="E7" s="89">
        <v>5</v>
      </c>
      <c r="F7" s="87"/>
      <c r="G7" s="87"/>
      <c r="H7" s="87"/>
      <c r="I7" s="87"/>
      <c r="J7" s="87"/>
      <c r="K7" s="87"/>
    </row>
    <row r="8" spans="1:11" ht="69" customHeight="1" thickBot="1" x14ac:dyDescent="0.3">
      <c r="A8" s="98" t="s">
        <v>129</v>
      </c>
      <c r="B8" s="185"/>
      <c r="C8" s="186" t="s">
        <v>130</v>
      </c>
      <c r="D8" s="158"/>
      <c r="E8" s="179">
        <v>50</v>
      </c>
      <c r="F8" s="87"/>
      <c r="G8" s="87"/>
      <c r="H8" s="87"/>
      <c r="I8" s="87"/>
      <c r="J8" s="87"/>
      <c r="K8" s="87"/>
    </row>
    <row r="9" spans="1:11" ht="21.6" thickBot="1" x14ac:dyDescent="0.3">
      <c r="A9" s="156"/>
      <c r="B9" s="156"/>
      <c r="C9" s="156"/>
      <c r="D9" s="156"/>
      <c r="E9" s="91">
        <f>SUM(E5:E8)</f>
        <v>100</v>
      </c>
      <c r="F9" s="154">
        <f>SUM(F5:F7)</f>
        <v>0</v>
      </c>
      <c r="G9" s="155"/>
      <c r="H9" s="164">
        <f>SUM(H5:H7)</f>
        <v>0</v>
      </c>
      <c r="I9" s="155"/>
      <c r="J9" s="163">
        <f>SUM(J5:J7)</f>
        <v>0</v>
      </c>
      <c r="K9" s="155"/>
    </row>
  </sheetData>
  <mergeCells count="16">
    <mergeCell ref="J9:K9"/>
    <mergeCell ref="H9:I9"/>
    <mergeCell ref="J1:K1"/>
    <mergeCell ref="H1:I1"/>
    <mergeCell ref="J2:K3"/>
    <mergeCell ref="H2:I3"/>
    <mergeCell ref="F1:G1"/>
    <mergeCell ref="F2:G3"/>
    <mergeCell ref="F9:G9"/>
    <mergeCell ref="A9:D9"/>
    <mergeCell ref="A1:D3"/>
    <mergeCell ref="E1:E3"/>
    <mergeCell ref="A5:A7"/>
    <mergeCell ref="C5:C6"/>
    <mergeCell ref="B5:B8"/>
    <mergeCell ref="C8:D8"/>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9"/>
  <sheetViews>
    <sheetView rightToLeft="1" showWhiteSpace="0" zoomScaleNormal="100" workbookViewId="0"/>
  </sheetViews>
  <sheetFormatPr defaultColWidth="9" defaultRowHeight="15.6" x14ac:dyDescent="0.3"/>
  <cols>
    <col min="1" max="1" width="38" style="1" customWidth="1"/>
    <col min="2" max="2" width="18.5" style="1" customWidth="1"/>
    <col min="3" max="3" width="16.3984375" style="1" customWidth="1"/>
    <col min="4" max="4" width="20.09765625" style="1" customWidth="1"/>
    <col min="5" max="16384" width="9" style="1"/>
  </cols>
  <sheetData>
    <row r="1" spans="1:4" ht="16.2" thickBot="1" x14ac:dyDescent="0.35">
      <c r="A1" s="66" t="s">
        <v>19</v>
      </c>
      <c r="B1" s="26">
        <f>'תנאי סף'!D1:D2</f>
        <v>1</v>
      </c>
      <c r="C1" s="26">
        <f>'תנאי סף'!E1:E2</f>
        <v>2</v>
      </c>
      <c r="D1" s="26">
        <f>'תנאי סף'!F1:F2</f>
        <v>3</v>
      </c>
    </row>
    <row r="2" spans="1:4" ht="50.25" customHeight="1" thickBot="1" x14ac:dyDescent="0.35">
      <c r="A2" s="66" t="s">
        <v>63</v>
      </c>
      <c r="B2" s="26">
        <f>'תנאי סף'!D3</f>
        <v>0</v>
      </c>
      <c r="C2" s="26">
        <f>'תנאי סף'!E3</f>
        <v>0</v>
      </c>
      <c r="D2" s="26">
        <f>'תנאי סף'!F3</f>
        <v>0</v>
      </c>
    </row>
    <row r="3" spans="1:4" x14ac:dyDescent="0.3">
      <c r="A3" s="68" t="s">
        <v>31</v>
      </c>
      <c r="B3" s="165" t="s">
        <v>59</v>
      </c>
      <c r="C3" s="166"/>
      <c r="D3" s="166"/>
    </row>
    <row r="4" spans="1:4" ht="51.75" customHeight="1" thickBot="1" x14ac:dyDescent="0.35">
      <c r="A4" s="21" t="s">
        <v>60</v>
      </c>
      <c r="B4" s="52"/>
      <c r="C4" s="22"/>
      <c r="D4" s="22"/>
    </row>
    <row r="5" spans="1:4" ht="16.2" thickBot="1" x14ac:dyDescent="0.35">
      <c r="A5" s="67" t="s">
        <v>62</v>
      </c>
      <c r="B5" s="54" t="str">
        <f>IF(((B4&lt;=$A9)*AND(B4&gt;=$A8)),"V","X")</f>
        <v>X</v>
      </c>
      <c r="C5" s="54" t="str">
        <f>IF(((C4&lt;=$A9)*AND(C4&gt;=$A8)),"V","X")</f>
        <v>X</v>
      </c>
      <c r="D5" s="54" t="str">
        <f>IF(((D4&lt;=$A9)*AND(D4&gt;=$A8)),"V","X")</f>
        <v>X</v>
      </c>
    </row>
    <row r="6" spans="1:4" ht="16.2" thickBot="1" x14ac:dyDescent="0.35">
      <c r="A6" s="67" t="s">
        <v>61</v>
      </c>
      <c r="B6" s="3" t="e">
        <f>(MIN($B$4,$C$4,$D$4)/B$4)*100</f>
        <v>#DIV/0!</v>
      </c>
      <c r="C6" s="3" t="e">
        <f t="shared" ref="C6:D6" si="0">(MIN($B$4,$C$4,$D$4)/C$4)*100</f>
        <v>#DIV/0!</v>
      </c>
      <c r="D6" s="3" t="e">
        <f t="shared" si="0"/>
        <v>#DIV/0!</v>
      </c>
    </row>
    <row r="8" spans="1:4" x14ac:dyDescent="0.3">
      <c r="A8" s="11">
        <v>7.0000000000000007E-2</v>
      </c>
    </row>
    <row r="9" spans="1:4" x14ac:dyDescent="0.3">
      <c r="A9" s="11">
        <v>0.12</v>
      </c>
    </row>
  </sheetData>
  <mergeCells count="1">
    <mergeCell ref="B3:D3"/>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7"/>
  <sheetViews>
    <sheetView rightToLeft="1" workbookViewId="0">
      <selection activeCell="C6" sqref="C6"/>
    </sheetView>
  </sheetViews>
  <sheetFormatPr defaultRowHeight="13.8" x14ac:dyDescent="0.25"/>
  <cols>
    <col min="3" max="3" width="23.296875" customWidth="1"/>
    <col min="4" max="4" width="23.5" customWidth="1"/>
    <col min="5" max="5" width="25.69921875" customWidth="1"/>
  </cols>
  <sheetData>
    <row r="1" spans="1:6" ht="16.2" thickBot="1" x14ac:dyDescent="0.35">
      <c r="A1" s="167" t="s">
        <v>19</v>
      </c>
      <c r="B1" s="168"/>
      <c r="C1" s="26">
        <f>'תנאי סף'!D1:D2</f>
        <v>1</v>
      </c>
      <c r="D1" s="26">
        <f>'תנאי סף'!E1:E2</f>
        <v>2</v>
      </c>
      <c r="E1" s="26">
        <f>'תנאי סף'!F1:F2</f>
        <v>3</v>
      </c>
    </row>
    <row r="2" spans="1:6" ht="32.4" customHeight="1" x14ac:dyDescent="0.3">
      <c r="A2" s="167" t="s">
        <v>63</v>
      </c>
      <c r="B2" s="168"/>
      <c r="C2" s="26">
        <f>'תנאי סף'!D3</f>
        <v>0</v>
      </c>
      <c r="D2" s="26">
        <f>'תנאי סף'!E3</f>
        <v>0</v>
      </c>
      <c r="E2" s="26">
        <f>'תנאי סף'!F3</f>
        <v>0</v>
      </c>
    </row>
    <row r="3" spans="1:6" ht="31.8" thickBot="1" x14ac:dyDescent="0.35">
      <c r="A3" s="68" t="s">
        <v>31</v>
      </c>
      <c r="B3" s="81" t="s">
        <v>64</v>
      </c>
      <c r="C3" s="171" t="s">
        <v>59</v>
      </c>
      <c r="D3" s="171"/>
      <c r="E3" s="171"/>
    </row>
    <row r="4" spans="1:6" ht="38.4" customHeight="1" x14ac:dyDescent="0.3">
      <c r="A4" s="4" t="s">
        <v>9</v>
      </c>
      <c r="B4" s="79">
        <v>0.7</v>
      </c>
      <c r="C4" s="5">
        <f>איכות!E10</f>
        <v>0</v>
      </c>
      <c r="D4" s="5">
        <f>איכות!G10</f>
        <v>0</v>
      </c>
      <c r="E4" s="5">
        <f>איכות!I10</f>
        <v>0</v>
      </c>
      <c r="F4" s="1"/>
    </row>
    <row r="5" spans="1:6" ht="47.4" customHeight="1" thickBot="1" x14ac:dyDescent="0.35">
      <c r="A5" s="6" t="s">
        <v>10</v>
      </c>
      <c r="B5" s="80">
        <v>0.3</v>
      </c>
      <c r="C5" s="7" t="e">
        <f>מחיר!B6</f>
        <v>#DIV/0!</v>
      </c>
      <c r="D5" s="7" t="e">
        <f>מחיר!C6</f>
        <v>#DIV/0!</v>
      </c>
      <c r="E5" s="7" t="e">
        <f>מחיר!D6</f>
        <v>#DIV/0!</v>
      </c>
      <c r="F5" s="1"/>
    </row>
    <row r="6" spans="1:6" ht="15.6" x14ac:dyDescent="0.3">
      <c r="A6" s="8" t="s">
        <v>65</v>
      </c>
      <c r="B6" s="8">
        <f>SUM(B4:B5)</f>
        <v>1</v>
      </c>
      <c r="C6" s="9" t="e">
        <f>SUMPRODUCT($B$4:$B$5,C4:C5)</f>
        <v>#DIV/0!</v>
      </c>
      <c r="D6" s="9" t="e">
        <f t="shared" ref="D6:E6" si="0">SUMPRODUCT($B$4:$B$5,D4:D5)</f>
        <v>#DIV/0!</v>
      </c>
      <c r="E6" s="9" t="e">
        <f t="shared" si="0"/>
        <v>#DIV/0!</v>
      </c>
      <c r="F6" s="1"/>
    </row>
    <row r="7" spans="1:6" ht="16.2" thickBot="1" x14ac:dyDescent="0.35">
      <c r="A7" s="169" t="s">
        <v>11</v>
      </c>
      <c r="B7" s="170"/>
      <c r="C7" s="10" t="e">
        <f>_xlfn.RANK.EQ(C6,$C6:$E6,0)</f>
        <v>#DIV/0!</v>
      </c>
      <c r="D7" s="10" t="e">
        <f>_xlfn.RANK.EQ(D6,$C6:$E6,0)</f>
        <v>#DIV/0!</v>
      </c>
      <c r="E7" s="10" t="e">
        <f>_xlfn.RANK.EQ(E6,$C6:$E6,0)</f>
        <v>#DIV/0!</v>
      </c>
      <c r="F7" s="1"/>
    </row>
  </sheetData>
  <mergeCells count="4">
    <mergeCell ref="A1:B1"/>
    <mergeCell ref="A2:B2"/>
    <mergeCell ref="A7:B7"/>
    <mergeCell ref="C3:E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5</vt:i4>
      </vt:variant>
      <vt:variant>
        <vt:lpstr>טווחים בעלי שם</vt:lpstr>
      </vt:variant>
      <vt:variant>
        <vt:i4>5</vt:i4>
      </vt:variant>
    </vt:vector>
  </HeadingPairs>
  <TitlesOfParts>
    <vt:vector size="10" baseType="lpstr">
      <vt:lpstr>תנאי סף</vt:lpstr>
      <vt:lpstr>איכות</vt:lpstr>
      <vt:lpstr>תכנית מוצעת</vt:lpstr>
      <vt:lpstr>מחיר</vt:lpstr>
      <vt:lpstr>סיכום</vt:lpstr>
      <vt:lpstr>'תנאי סף'!_Ref312343192</vt:lpstr>
      <vt:lpstr>'תנאי סף'!_Ref381020389</vt:lpstr>
      <vt:lpstr>'תנאי סף'!_Ref476044578</vt:lpstr>
      <vt:lpstr>'תנאי סף'!_Ref484943746</vt:lpstr>
      <vt:lpstr>'תנאי סף'!_Ref535161705</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Shlomi Turgeman</dc:creator>
  <cp:lastModifiedBy>Sarel Kadosh</cp:lastModifiedBy>
  <dcterms:created xsi:type="dcterms:W3CDTF">2014-12-29T12:32:12Z</dcterms:created>
  <dcterms:modified xsi:type="dcterms:W3CDTF">2019-06-23T06:50:27Z</dcterms:modified>
</cp:coreProperties>
</file>